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30" windowWidth="11820" windowHeight="6735" tabRatio="947" firstSheet="4" activeTab="5"/>
  </bookViews>
  <sheets>
    <sheet name="Responsáveis" sheetId="1" state="hidden" r:id="rId1"/>
    <sheet name="Desp_Adm" sheetId="2" state="hidden" r:id="rId2"/>
    <sheet name="Ordenadores de Despesas" sheetId="3" state="hidden" r:id="rId3"/>
    <sheet name="BDValores" sheetId="4" state="hidden" r:id="rId4"/>
    <sheet name="Sumário" sheetId="5" r:id="rId5"/>
    <sheet name="TCE Audin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'BDValores'!$C$11:$C$53</definedName>
    <definedName name="_xlfn.BAHTTEXT" hidden="1">#NAME?</definedName>
    <definedName name="A1I00" localSheetId="2">'[8]Anexo I'!#REF!</definedName>
    <definedName name="A1I00">'[3]Anexo I'!#REF!</definedName>
    <definedName name="A1I014" localSheetId="2">'[8]Anexo I'!$BK$29</definedName>
    <definedName name="A1I014">'[3]Anexo I'!$BK$29</definedName>
    <definedName name="A1I022" localSheetId="2">'[8]Anexo I'!#REF!</definedName>
    <definedName name="A1I022">'[3]Anexo I'!#REF!</definedName>
    <definedName name="A1I023" localSheetId="2">'[8]Anexo I'!#REF!</definedName>
    <definedName name="A1I023">'[3]Anexo I'!#REF!</definedName>
    <definedName name="A1I024" localSheetId="2">'[8]Anexo I'!#REF!</definedName>
    <definedName name="A1I024">'[3]Anexo I'!#REF!</definedName>
    <definedName name="A1I025" localSheetId="2">'[8]Anexo I'!#REF!</definedName>
    <definedName name="A1I025">'[3]Anexo I'!#REF!</definedName>
    <definedName name="A1I026" localSheetId="2">'[8]Anexo I'!#REF!</definedName>
    <definedName name="A1I026">'[3]Anexo I'!#REF!</definedName>
    <definedName name="A1I027" localSheetId="2">'[8]Anexo I'!#REF!</definedName>
    <definedName name="A1I027">'[3]Anexo I'!#REF!</definedName>
    <definedName name="A1I034" localSheetId="2">'[8]Anexo I'!$BK$43</definedName>
    <definedName name="A1I034">'[3]Anexo I'!$BK$43</definedName>
    <definedName name="A1I040" localSheetId="2">'[8]Anexo I'!#REF!</definedName>
    <definedName name="A1I040">'[3]Anexo I'!#REF!</definedName>
    <definedName name="A1I051" localSheetId="2">'[8]Anexo I'!#REF!</definedName>
    <definedName name="A1I051">'[3]Anexo I'!#REF!</definedName>
    <definedName name="A1I061" localSheetId="2">'[8]Anexo I'!$BK$68</definedName>
    <definedName name="A1I061">'[3]Anexo I'!$BK$68</definedName>
    <definedName name="A1I068" localSheetId="2">'[8]Anexo I'!$BK$75</definedName>
    <definedName name="A1I068">'[3]Anexo I'!$BK$75</definedName>
    <definedName name="A1I069" localSheetId="2">'[8]Anexo I'!$BK$76</definedName>
    <definedName name="A1I069">'[3]Anexo I'!$BK$76</definedName>
    <definedName name="AnexoI_DemRecArr_Fls" localSheetId="2">'[6]BDValores'!#REF!</definedName>
    <definedName name="AnexoI_DemRecArr_Fls">'BDValores'!#REF!</definedName>
    <definedName name="AnRecAplicFinFMS" localSheetId="2">'[6]BDValores'!#REF!</definedName>
    <definedName name="AnRecAplicFinFMS">'BDValores'!#REF!</definedName>
    <definedName name="AnRecAplicFinFMSFnt" localSheetId="2">'[6]BDValores'!#REF!</definedName>
    <definedName name="AnRecAplicFinFMSFnt">'BDValores'!#REF!</definedName>
    <definedName name="AnRecAplicFinFundeb" localSheetId="2">'[6]BDValores'!#REF!</definedName>
    <definedName name="AnRecAplicFinFundeb">'BDValores'!#REF!</definedName>
    <definedName name="AnRecAplicFinFundebFnt" localSheetId="2">'[6]BDValores'!#REF!</definedName>
    <definedName name="AnRecAplicFinFundebFnt">'BDValores'!#REF!</definedName>
    <definedName name="AnRecComplUniaoFundeb" localSheetId="2">'[6]BDValores'!#REF!</definedName>
    <definedName name="AnRecComplUniaoFundeb">'BDValores'!#REF!</definedName>
    <definedName name="AnRecComplUniaoFundebFnt" localSheetId="2">'[6]BDValores'!#REF!</definedName>
    <definedName name="AnRecComplUniaoFundebFnt">'BDValores'!#REF!</definedName>
    <definedName name="AnRecDivAtTribPrinc" localSheetId="2">'[6]BDValores'!#REF!</definedName>
    <definedName name="AnRecDivAtTribPrinc">'BDValores'!#REF!</definedName>
    <definedName name="AnRecDivAtTribPrincFnt" localSheetId="2">'[6]BDValores'!#REF!</definedName>
    <definedName name="AnRecDivAtTribPrincFnt">'BDValores'!#REF!</definedName>
    <definedName name="AnRecFPM" localSheetId="2">'[6]BDValores'!#REF!</definedName>
    <definedName name="AnRecFPM">'BDValores'!#REF!</definedName>
    <definedName name="AnRecFPMFnt" localSheetId="2">'[6]BDValores'!#REF!</definedName>
    <definedName name="AnRecFPMFnt">'BDValores'!#REF!</definedName>
    <definedName name="AnRecICMS" localSheetId="2">'[6]BDValores'!#REF!</definedName>
    <definedName name="AnRecICMS">'BDValores'!#REF!</definedName>
    <definedName name="AnRecICMSDes" localSheetId="2">'[6]BDValores'!#REF!</definedName>
    <definedName name="AnRecICMSDes">'BDValores'!#REF!</definedName>
    <definedName name="AnRecICMSDesFnt" localSheetId="2">'[6]BDValores'!#REF!</definedName>
    <definedName name="AnRecICMSDesFnt">'BDValores'!#REF!</definedName>
    <definedName name="AnRecICMSFnt" localSheetId="2">'[6]BDValores'!#REF!</definedName>
    <definedName name="AnRecICMSFnt">'BDValores'!#REF!</definedName>
    <definedName name="AnRecIOFOuro" localSheetId="2">'[6]BDValores'!#REF!</definedName>
    <definedName name="AnRecIOFOuro">'BDValores'!#REF!</definedName>
    <definedName name="AnRecIOFOuroFnt" localSheetId="2">'[6]BDValores'!#REF!</definedName>
    <definedName name="AnRecIOFOuroFnt">'BDValores'!#REF!</definedName>
    <definedName name="AnRecIPIExp" localSheetId="2">'[6]BDValores'!#REF!</definedName>
    <definedName name="AnRecIPIExp">'BDValores'!#REF!</definedName>
    <definedName name="AnRecIPIExpFnt" localSheetId="2">'[6]BDValores'!#REF!</definedName>
    <definedName name="AnRecIPIExpFnt">'BDValores'!#REF!</definedName>
    <definedName name="AnRecIPTUPrinc" localSheetId="2">'[6]BDValores'!#REF!</definedName>
    <definedName name="AnRecIPTUPrinc">'BDValores'!#REF!</definedName>
    <definedName name="AnRecIPTUPrincFnt" localSheetId="2">'[6]BDValores'!#REF!</definedName>
    <definedName name="AnRecIPTUPrincFnt">'BDValores'!#REF!</definedName>
    <definedName name="AnRecIPVA" localSheetId="2">'[6]BDValores'!#REF!</definedName>
    <definedName name="AnRecIPVA">'BDValores'!#REF!</definedName>
    <definedName name="AnRecIPVAFnt" localSheetId="2">'[6]BDValores'!#REF!</definedName>
    <definedName name="AnRecIPVAFnt">'BDValores'!#REF!</definedName>
    <definedName name="AnRecIRPrinc" localSheetId="2">'[6]BDValores'!#REF!</definedName>
    <definedName name="AnRecIRPrinc">'BDValores'!#REF!</definedName>
    <definedName name="AnRecIRPrincFnt" localSheetId="2">'[6]BDValores'!#REF!</definedName>
    <definedName name="AnRecIRPrincFnt">'BDValores'!#REF!</definedName>
    <definedName name="AnRecISSPrinc" localSheetId="2">'[6]BDValores'!#REF!</definedName>
    <definedName name="AnRecISSPrinc">'BDValores'!#REF!</definedName>
    <definedName name="AnRecISSPrincFnt" localSheetId="2">'[6]BDValores'!#REF!</definedName>
    <definedName name="AnRecISSPrincFnt">'BDValores'!#REF!</definedName>
    <definedName name="AnRecITBIPrinc" localSheetId="2">'[6]BDValores'!#REF!</definedName>
    <definedName name="AnRecITBIPrinc">'BDValores'!#REF!</definedName>
    <definedName name="AnRecITBIPrincFnt" localSheetId="2">'[6]BDValores'!#REF!</definedName>
    <definedName name="AnRecITBIPrincFnt">'BDValores'!#REF!</definedName>
    <definedName name="AnRecITR" localSheetId="2">'[6]BDValores'!#REF!</definedName>
    <definedName name="AnRecITR">'BDValores'!#REF!</definedName>
    <definedName name="AnRecITRFnt" localSheetId="2">'[6]BDValores'!#REF!</definedName>
    <definedName name="AnRecITRFnt">'BDValores'!#REF!</definedName>
    <definedName name="AnRecMJ" localSheetId="2">'[6]BDValores'!#REF!</definedName>
    <definedName name="AnRecMJ">'BDValores'!#REF!</definedName>
    <definedName name="AnRecMJDivAtTrib" localSheetId="2">'[6]BDValores'!#REF!</definedName>
    <definedName name="AnRecMJDivAtTrib">'BDValores'!#REF!</definedName>
    <definedName name="AnRecMJDivAtTribFnt" localSheetId="2">'[6]BDValores'!#REF!</definedName>
    <definedName name="AnRecMJDivAtTribFnt">'BDValores'!#REF!</definedName>
    <definedName name="AnRecMJImp" localSheetId="2">'[6]BDValores'!#REF!</definedName>
    <definedName name="AnRecMJImp">'BDValores'!#REF!</definedName>
    <definedName name="AnRecMJImpFnt" localSheetId="2">'[6]BDValores'!#REF!</definedName>
    <definedName name="AnRecMJImpFnt">'BDValores'!#REF!</definedName>
    <definedName name="AnRecMJTrib" localSheetId="2">'[6]BDValores'!#REF!</definedName>
    <definedName name="AnRecMJTrib">'BDValores'!#REF!</definedName>
    <definedName name="AnRecMJTribAnRecMJTrib" localSheetId="2">'[6]BDValores'!#REF!</definedName>
    <definedName name="AnRecMJTribAnRecMJTrib">'BDValores'!#REF!</definedName>
    <definedName name="AnRecMJTribFnt" localSheetId="2">'[6]BDValores'!#REF!</definedName>
    <definedName name="AnRecMJTribFnt">'BDValores'!#REF!</definedName>
    <definedName name="AnRecOutrasRecCorrentes" localSheetId="2">'[6]BDValores'!#REF!</definedName>
    <definedName name="AnRecOutrasRecCorrentes">'BDValores'!#REF!</definedName>
    <definedName name="AnRecOutrasRecCorrentesFnt" localSheetId="2">'[6]BDValores'!#REF!</definedName>
    <definedName name="AnRecOutrasRecCorrentesFnt">'BDValores'!#REF!</definedName>
    <definedName name="AnRecReceitaAgropecuaria" localSheetId="2">'[6]BDValores'!#REF!</definedName>
    <definedName name="AnRecReceitaAgropecuaria">'BDValores'!#REF!</definedName>
    <definedName name="AnRecReceitaAgropecuariaFnt" localSheetId="2">'[6]BDValores'!#REF!</definedName>
    <definedName name="AnRecReceitaAgropecuariaFnt">'BDValores'!#REF!</definedName>
    <definedName name="AnRecReceitaIndustrial" localSheetId="2">'[6]BDValores'!#REF!</definedName>
    <definedName name="AnRecReceitaIndustrial">'BDValores'!#REF!</definedName>
    <definedName name="AnRecReceitaIndustrialFnt" localSheetId="2">'[6]BDValores'!#REF!</definedName>
    <definedName name="AnRecReceitaIndustrialFnt">'BDValores'!#REF!</definedName>
    <definedName name="AnRecReceitasContribuições" localSheetId="2">'[6]BDValores'!#REF!</definedName>
    <definedName name="AnRecReceitasContribuições">'BDValores'!#REF!</definedName>
    <definedName name="AnRecReceitasContribuiçõesFnt" localSheetId="2">'[6]BDValores'!#REF!</definedName>
    <definedName name="AnRecReceitasContribuiçõesFnt">'BDValores'!#REF!</definedName>
    <definedName name="AnRecReceitaServiço" localSheetId="2">'[6]BDValores'!#REF!</definedName>
    <definedName name="AnRecReceitaServiço">'BDValores'!#REF!</definedName>
    <definedName name="AnRecReceitaServiçoFnt" localSheetId="2">'[6]BDValores'!#REF!</definedName>
    <definedName name="AnRecReceitaServiçoFnt">'BDValores'!#REF!</definedName>
    <definedName name="AnRecReceitasPatrimoniais" localSheetId="2">'[6]BDValores'!#REF!</definedName>
    <definedName name="AnRecReceitasPatrimoniais">'BDValores'!#REF!</definedName>
    <definedName name="AnRecReceitasPatrimoniaisFnt" localSheetId="2">'[6]BDValores'!#REF!</definedName>
    <definedName name="AnRecReceitasPatrimoniaisFnt">'BDValores'!#REF!</definedName>
    <definedName name="AnRecReceitaTributaria" localSheetId="2">'[6]BDValores'!#REF!</definedName>
    <definedName name="AnRecReceitaTributaria">'BDValores'!#REF!</definedName>
    <definedName name="AnRecReceitaTributariaFnt" localSheetId="2">'[6]BDValores'!#REF!</definedName>
    <definedName name="AnRecReceitaTributariaFnt">'BDValores'!#REF!</definedName>
    <definedName name="AnRecRecServSaude" localSheetId="2">'[6]BDValores'!#REF!</definedName>
    <definedName name="AnRecRecServSaude">'BDValores'!#REF!</definedName>
    <definedName name="AnRecRecServSaudeFnt" localSheetId="2">'[6]BDValores'!#REF!</definedName>
    <definedName name="AnRecRecServSaudeFnt">'BDValores'!#REF!</definedName>
    <definedName name="AnRecTransCorrentes" localSheetId="2">'[6]BDValores'!#REF!</definedName>
    <definedName name="AnRecTransCorrentes">'BDValores'!#REF!</definedName>
    <definedName name="AnRecTransCorrentesFnt" localSheetId="2">'[6]BDValores'!#REF!</definedName>
    <definedName name="AnRecTransCorrentesFnt">'BDValores'!#REF!</definedName>
    <definedName name="AnRecTransfCapConvEstadoSaude" localSheetId="2">'[6]BDValores'!#REF!</definedName>
    <definedName name="AnRecTransfCapConvEstadoSaude">'BDValores'!#REF!</definedName>
    <definedName name="AnRecTransfCapConvEstadoSaudeFnt" localSheetId="2">'[6]BDValores'!#REF!</definedName>
    <definedName name="AnRecTransfCapConvEstadoSaudeFnt">'BDValores'!#REF!</definedName>
    <definedName name="AnRecTransfCapConvMunicSaude" localSheetId="2">'[6]BDValores'!#REF!</definedName>
    <definedName name="AnRecTransfCapConvMunicSaude">'BDValores'!#REF!</definedName>
    <definedName name="AnRecTransfCapConvMunicSaudeFnt" localSheetId="2">'[6]BDValores'!#REF!</definedName>
    <definedName name="AnRecTransfCapConvMunicSaudeFnt">'BDValores'!#REF!</definedName>
    <definedName name="AnRecTransfCapConvUniaoSaude" localSheetId="2">'[6]BDValores'!#REF!</definedName>
    <definedName name="AnRecTransfCapConvUniaoSaude">'BDValores'!#REF!</definedName>
    <definedName name="AnRecTransfCapConvUniaoSaudeFnt" localSheetId="2">'[6]BDValores'!#REF!</definedName>
    <definedName name="AnRecTransfCapConvUniaoSaudeFnt">'BDValores'!#REF!</definedName>
    <definedName name="AnRecTransfCapEstadoSaude" localSheetId="2">'[6]BDValores'!#REF!</definedName>
    <definedName name="AnRecTransfCapEstadoSaude">'BDValores'!#REF!</definedName>
    <definedName name="AnRecTransfCapEstadoSaudeFnt" localSheetId="2">'[6]BDValores'!#REF!</definedName>
    <definedName name="AnRecTransfCapEstadoSaudeFnt">'BDValores'!#REF!</definedName>
    <definedName name="AnRecTransfCapMunicSaude" localSheetId="2">'[6]BDValores'!#REF!</definedName>
    <definedName name="AnRecTransfCapMunicSaude">'BDValores'!#REF!</definedName>
    <definedName name="AnRecTransfCapMunicSaudeFnt" localSheetId="2">'[6]BDValores'!#REF!</definedName>
    <definedName name="AnRecTransfCapMunicSaudeFnt">'BDValores'!#REF!</definedName>
    <definedName name="AnRecTransfCapUniaoSaude" localSheetId="2">'[6]BDValores'!#REF!</definedName>
    <definedName name="AnRecTransfCapUniaoSaude">'BDValores'!#REF!</definedName>
    <definedName name="AnRecTransfCapUniaoSaudeFnt" localSheetId="2">'[6]BDValores'!#REF!</definedName>
    <definedName name="AnRecTransfCapUniaoSaudeFnt">'BDValores'!#REF!</definedName>
    <definedName name="AnRecTransfConvEstadoSaude" localSheetId="2">'[6]BDValores'!#REF!</definedName>
    <definedName name="AnRecTransfConvEstadoSaude">'BDValores'!#REF!</definedName>
    <definedName name="AnRecTransfConvEstadoSaudeFnt" localSheetId="2">'[6]BDValores'!#REF!</definedName>
    <definedName name="AnRecTransfConvEstadoSaudeFnt">'BDValores'!#REF!</definedName>
    <definedName name="AnRecTransfConvMunicSaude" localSheetId="2">'[6]BDValores'!#REF!</definedName>
    <definedName name="AnRecTransfConvMunicSaude">'BDValores'!#REF!</definedName>
    <definedName name="AnRecTransfConvMunicSaudeFnt" localSheetId="2">'[6]BDValores'!#REF!</definedName>
    <definedName name="AnRecTransfConvMunicSaudeFnt">'BDValores'!#REF!</definedName>
    <definedName name="AnRecTransfConvUniaoSaude" localSheetId="2">'[6]BDValores'!#REF!</definedName>
    <definedName name="AnRecTransfConvUniaoSaude">'BDValores'!#REF!</definedName>
    <definedName name="AnRecTransfConvUniaoSaudeFnt" localSheetId="2">'[6]BDValores'!#REF!</definedName>
    <definedName name="AnRecTransfConvUniaoSaudeFnt">'BDValores'!#REF!</definedName>
    <definedName name="AnRecTransfEstadoSaudeFundoAFundo" localSheetId="2">'[6]BDValores'!#REF!</definedName>
    <definedName name="AnRecTransfEstadoSaudeFundoAFundo">'BDValores'!#REF!</definedName>
    <definedName name="AnRecTransfEstadoSaudeFundoAFundoFnt" localSheetId="2">'[6]BDValores'!#REF!</definedName>
    <definedName name="AnRecTransfEstadoSaudeFundoAFundoFnt">'BDValores'!#REF!</definedName>
    <definedName name="AnRecTransfMunicSaudeFundoAFundo" localSheetId="2">'[6]BDValores'!#REF!</definedName>
    <definedName name="AnRecTransfMunicSaudeFundoAFundo">'BDValores'!#REF!</definedName>
    <definedName name="AnRecTransfMunicSaudeFundoAFundoFnt" localSheetId="2">'[6]BDValores'!#REF!</definedName>
    <definedName name="AnRecTransfMunicSaudeFundoAFundoFnt">'BDValores'!#REF!</definedName>
    <definedName name="AnRecTransfRecFundeb" localSheetId="2">'[6]BDValores'!#REF!</definedName>
    <definedName name="AnRecTransfRecFundeb">'BDValores'!#REF!</definedName>
    <definedName name="AnRecTransfRecFundebFnt" localSheetId="2">'[6]BDValores'!#REF!</definedName>
    <definedName name="AnRecTransfRecFundebFnt">'BDValores'!#REF!</definedName>
    <definedName name="AnRecTransfSUSFundoAFundo" localSheetId="2">'[6]BDValores'!#REF!</definedName>
    <definedName name="AnRecTransfSUSFundoAFundo">'BDValores'!#REF!</definedName>
    <definedName name="AnRecTransfSUSFundoAFundoFnt" localSheetId="2">'[6]BDValores'!#REF!</definedName>
    <definedName name="AnRecTransfSUSFundoAFundoFnt">'BDValores'!#REF!</definedName>
    <definedName name="_xlnm.Print_Area" localSheetId="3">'BDValores'!$B$1:$H$217</definedName>
    <definedName name="_xlnm.Print_Area" localSheetId="1">'Desp_Adm'!$C$1:$D$47</definedName>
    <definedName name="_xlnm.Print_Area" localSheetId="2">'Ordenadores de Despesas'!$B$1:$I$158</definedName>
    <definedName name="_xlnm.Print_Area" localSheetId="0">'Responsáveis'!$C$1:$AM$22</definedName>
    <definedName name="ataEntregaDoc" localSheetId="2">'[8]DadosPA'!#REF!</definedName>
    <definedName name="ataEntregaDoc">'[3]DadosPA'!#REF!</definedName>
    <definedName name="BD_Municípios">#REF!</definedName>
    <definedName name="BDBB_AFM" localSheetId="2">'[6]BDValores'!#REF!</definedName>
    <definedName name="BDBB_AFM">'BDValores'!#REF!</definedName>
    <definedName name="BDBB_CIDE" localSheetId="2">'[6]BDValores'!#REF!</definedName>
    <definedName name="BDBB_CIDE">'BDValores'!#REF!</definedName>
    <definedName name="BDBB_FEP" localSheetId="2">'[6]BDValores'!#REF!</definedName>
    <definedName name="BDBB_FEP">'BDValores'!#REF!</definedName>
    <definedName name="BDBB_FPM" localSheetId="2">'[6]BDValores'!#REF!</definedName>
    <definedName name="BDBB_FPM">'BDValores'!#REF!</definedName>
    <definedName name="BDBB_FUNDEB" localSheetId="2">'[6]BDValores'!#REF!</definedName>
    <definedName name="BDBB_FUNDEB">'BDValores'!#REF!</definedName>
    <definedName name="BDBB_FUNDEBCompl" localSheetId="2">'[6]BDValores'!#REF!</definedName>
    <definedName name="BDBB_FUNDEBCompl">'BDValores'!#REF!</definedName>
    <definedName name="BDBB_ICMSDes" localSheetId="2">'[6]BDValores'!#REF!</definedName>
    <definedName name="BDBB_ICMSDes">'BDValores'!#REF!</definedName>
    <definedName name="BDBB_ITR" localSheetId="2">'[6]BDValores'!#REF!</definedName>
    <definedName name="BDBB_ITR">'BDValores'!#REF!</definedName>
    <definedName name="BdInformação" localSheetId="3">'[5]BD Geral'!#REF!</definedName>
    <definedName name="BdInformação">#REF!</definedName>
    <definedName name="BDRespInício" localSheetId="2">'[8]Tab  BDResp'!#REF!</definedName>
    <definedName name="BDRespInício">'[3]Tab  BDResp'!#REF!</definedName>
    <definedName name="BDSefazICMS" localSheetId="2">'[6]BDValores'!#REF!</definedName>
    <definedName name="BDSefazICMS">'BDValores'!#REF!</definedName>
    <definedName name="BDSefazIPI" localSheetId="2">'[6]BDValores'!#REF!</definedName>
    <definedName name="BDSefazIPI">'BDValores'!#REF!</definedName>
    <definedName name="BDSefazIPVA" localSheetId="2">'[6]BDValores'!#REF!</definedName>
    <definedName name="BDSefazIPVA">'BDValores'!#REF!</definedName>
    <definedName name="CNPJ_Fornecido">'Responsáveis'!$F$22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'BDValores'!$F:$F</definedName>
    <definedName name="Col" localSheetId="3">L9C2</definedName>
    <definedName name="Col" localSheetId="2">L9C2</definedName>
    <definedName name="Col" localSheetId="0">L9C2</definedName>
    <definedName name="Col">L9C2</definedName>
    <definedName name="Coment11" localSheetId="2">'[8]comentários'!#REF!</definedName>
    <definedName name="Coment11">'[3]comentários'!#REF!</definedName>
    <definedName name="Coment12" localSheetId="2">'[8]comentários'!#REF!</definedName>
    <definedName name="Coment12">'[3]comentários'!#REF!</definedName>
    <definedName name="Coment13" localSheetId="2">'[8]comentários'!#REF!</definedName>
    <definedName name="Coment13">'[3]comentários'!#REF!</definedName>
    <definedName name="Coment14" localSheetId="2">'[8]comentários'!#REF!</definedName>
    <definedName name="Coment14">'[3]comentários'!#REF!</definedName>
    <definedName name="Coment15" localSheetId="2">'[8]comentários'!#REF!</definedName>
    <definedName name="Coment15">'[3]comentários'!#REF!</definedName>
    <definedName name="Coment16" localSheetId="2">'[8]comentários'!#REF!</definedName>
    <definedName name="Coment16">'[3]comentários'!#REF!</definedName>
    <definedName name="Coment17" localSheetId="2">'[8]comentários'!#REF!</definedName>
    <definedName name="Coment17">'[3]comentários'!#REF!</definedName>
    <definedName name="Coment18" localSheetId="2">'[8]comentários'!#REF!</definedName>
    <definedName name="Coment18">'[3]comentários'!#REF!</definedName>
    <definedName name="ComentLinha1" localSheetId="2">'[8]comentários'!#REF!</definedName>
    <definedName name="ComentLinha1">'[3]comentários'!#REF!</definedName>
    <definedName name="ComentLinha2" localSheetId="2">'[8]comentários'!#REF!</definedName>
    <definedName name="ComentLinha2">'[3]comentários'!#REF!</definedName>
    <definedName name="ComentLinha3" localSheetId="2">'[8]comentários'!#REF!</definedName>
    <definedName name="ComentLinha3">'[3]comentários'!#REF!</definedName>
    <definedName name="ComentLinha4" localSheetId="2">'[8]comentários'!#REF!</definedName>
    <definedName name="ComentLinha4">'[3]comentários'!#REF!</definedName>
    <definedName name="ComentLinha5" localSheetId="2">'[8]comentários'!#REF!</definedName>
    <definedName name="ComentLinha5">'[3]comentários'!#REF!</definedName>
    <definedName name="ComentLinha6" localSheetId="2">'[8]comentários'!#REF!</definedName>
    <definedName name="ComentLinha6">'[3]comentários'!#REF!</definedName>
    <definedName name="ComentLinha7" localSheetId="2">'[8]comentários'!#REF!</definedName>
    <definedName name="ComentLinha7">'[3]comentários'!#REF!</definedName>
    <definedName name="ComentLinha8" localSheetId="2">'[8]comentários'!#REF!</definedName>
    <definedName name="ComentLinha8">'[3]comentários'!#REF!</definedName>
    <definedName name="ComentMaior3" localSheetId="2">'[8]comentários'!#REF!</definedName>
    <definedName name="ComentMaior3">'[3]comentários'!#REF!</definedName>
    <definedName name="compara_rec" localSheetId="2">'[8]receitas'!#REF!</definedName>
    <definedName name="compara_rec">'[3]receitas'!#REF!</definedName>
    <definedName name="Confirmação">#REF!</definedName>
    <definedName name="CPLFim" localSheetId="2">'[8]Tab Ord CPL'!#REF!</definedName>
    <definedName name="CPLFim">'[3]Tab Ord CPL'!#REF!</definedName>
    <definedName name="CPLInício" localSheetId="2">'[8]Tab CPL'!#REF!</definedName>
    <definedName name="CPLInício">'[3]Tab CPL'!#REF!</definedName>
    <definedName name="CPLPORTARIA" localSheetId="2">'[8]Tab CPL'!#REF!</definedName>
    <definedName name="CPLPORTARIA">'[3]Tab CPL'!#REF!</definedName>
    <definedName name="DadosPessoais" localSheetId="2">'[8]tabelas'!#REF!</definedName>
    <definedName name="DadosPessoais">'[3]tabelas'!#REF!</definedName>
    <definedName name="DadosPessoaisFim" localSheetId="2">'[8]Tab Ord CPL'!#REF!</definedName>
    <definedName name="DadosPessoaisFim">'[3]Tab Ord CPL'!#REF!</definedName>
    <definedName name="DadosPessoaisInício">#REF!</definedName>
    <definedName name="DadosPessoaisLista" localSheetId="2">'[8]Tab Ord CPL'!#REF!</definedName>
    <definedName name="DadosPessoaisLista">'[3]Tab Ord CPL'!#REF!</definedName>
    <definedName name="Datas2009">'Sumário'!$C$15:$C$379</definedName>
    <definedName name="DataTeste">#REF!</definedName>
    <definedName name="DescriçãoObsFinal" localSheetId="2">'[8]receitas'!#REF!</definedName>
    <definedName name="DescriçãoObsFinal">'[3]receitas'!#REF!</definedName>
    <definedName name="DescrObs" localSheetId="2">'[8]receitas'!#REF!</definedName>
    <definedName name="DescrObs">'[3]receitas'!#REF!</definedName>
    <definedName name="Desp_Adm_Homo">'Desp_Adm'!$E$16</definedName>
    <definedName name="Desp_Fun_Homo">#REF!</definedName>
    <definedName name="Desp_Inst_Homo">#REF!</definedName>
    <definedName name="Desp_Real_Homo">#REF!</definedName>
    <definedName name="despesas">#REF!</definedName>
    <definedName name="DestinatárioOfício" localSheetId="2">'[8]DadosPA'!#REF!</definedName>
    <definedName name="DestinatárioOfício">'[3]DadosPA'!#REF!</definedName>
    <definedName name="DTP_Homo">'Desp_Adm'!#REF!</definedName>
    <definedName name="FNT_Adot" localSheetId="2">'[6]BDValores'!#REF!</definedName>
    <definedName name="FNT_Adot">'BDValores'!#REF!</definedName>
    <definedName name="Fnt_Adot_Fn" localSheetId="2">'[6]BDValores'!#REF!</definedName>
    <definedName name="Fnt_Adot_Fn">'BDValores'!#REF!</definedName>
    <definedName name="Fnt_Adot_In" localSheetId="2">'[6]BDValores'!#REF!</definedName>
    <definedName name="Fnt_Adot_In">'BDValores'!#REF!</definedName>
    <definedName name="FNT_Outros" localSheetId="2">'[6]BDValores'!#REF!</definedName>
    <definedName name="FNT_Outros">'BDValores'!#REF!</definedName>
    <definedName name="FNT_PC" localSheetId="2">'[6]BDValores'!#REF!</definedName>
    <definedName name="FNT_PC">'BDValores'!#REF!</definedName>
    <definedName name="FNT_Sagres" localSheetId="2">'[6]BDValores'!#REF!</definedName>
    <definedName name="FNT_Sagres">'BDValores'!#REF!</definedName>
    <definedName name="FNT_Sefaz" localSheetId="2">'[6]BDValores'!#REF!</definedName>
    <definedName name="FNT_Sefaz">'BDValores'!#REF!</definedName>
    <definedName name="GFP_Homo">#REF!</definedName>
    <definedName name="HABILITA_VERMELHOS">'Sumário'!$A$388</definedName>
    <definedName name="HClassifInstitucional">#REF!</definedName>
    <definedName name="HComissões" localSheetId="2">'Ordenadores de Despesas'!#REF!</definedName>
    <definedName name="HComissões">#REF!</definedName>
    <definedName name="HComissõesFinal" localSheetId="2">'[6]Comissões de Licitação'!#REF!</definedName>
    <definedName name="HComissõesFinal">#REF!</definedName>
    <definedName name="HDespesaFunção">#REF!</definedName>
    <definedName name="HDespesaRealizada">#REF!</definedName>
    <definedName name="HDespesaRealizadaCâmara">#REF!</definedName>
    <definedName name="HDTP">'Desp_Adm'!$E$10</definedName>
    <definedName name="HInfIniciais">#REF!</definedName>
    <definedName name="HInformaçõesGerais" localSheetId="0">'Responsáveis'!$E$10</definedName>
    <definedName name="HInformaçõesGerais">#REF!</definedName>
    <definedName name="HMagistério" localSheetId="1">'Desp_Adm'!#REF!</definedName>
    <definedName name="HMagistério">#REF!</definedName>
    <definedName name="HOrdenadores" localSheetId="2">'Ordenadores de Despesas'!$J$10</definedName>
    <definedName name="HOrdenadores">#REF!</definedName>
    <definedName name="HOrdenadoresFinal" localSheetId="2">'Ordenadores de Despesas'!#REF!</definedName>
    <definedName name="HOrdenadoresFinal">#REF!</definedName>
    <definedName name="HReceitaArrecadada" localSheetId="1">'Desp_Adm'!#REF!</definedName>
    <definedName name="HReceitaArrecadada" localSheetId="2">'Ordenadores de Despesas'!#REF!</definedName>
    <definedName name="HReceitaArrecadada" localSheetId="0">'Responsáveis'!#REF!</definedName>
    <definedName name="HReceitaArrecadada">#REF!</definedName>
    <definedName name="HRemuneração" localSheetId="3">'[5]Subsídio Fixado - Ag. Político'!#REF!</definedName>
    <definedName name="HRemuneração" localSheetId="2">'[6]Subsídio Fixado - Ag. Político'!#REF!</definedName>
    <definedName name="HRemuneração">#REF!</definedName>
    <definedName name="HRemuneraçãoFixada">#REF!</definedName>
    <definedName name="HRemuneraçãoPaga">#REF!</definedName>
    <definedName name="HRepasseDuodécimo">#REF!</definedName>
    <definedName name="HRP">#REF!</definedName>
    <definedName name="Inativos" localSheetId="2">'[6]DTP'!#REF!</definedName>
    <definedName name="Inativos">'Desp_Adm'!#REF!</definedName>
    <definedName name="INDÍCIOS">#REF!</definedName>
    <definedName name="Inf_Div_Homo">#REF!</definedName>
    <definedName name="inspetoria" localSheetId="2">'[8]DadosPA'!#REF!</definedName>
    <definedName name="inspetoria">'[3]DadosPA'!#REF!</definedName>
    <definedName name="IPTUPrinc" localSheetId="2">'[6]BDValores'!#REF!</definedName>
    <definedName name="IPTUPrinc">'BDValores'!#REF!</definedName>
    <definedName name="ItemObs2" localSheetId="2">'[8]receitas'!#REF!</definedName>
    <definedName name="ItemObs2">'[3]receitas'!#REF!</definedName>
    <definedName name="ItemObsFinal" localSheetId="2">'[8]receitas'!#REF!</definedName>
    <definedName name="ItemObsFinal">'[3]receitas'!#REF!</definedName>
    <definedName name="Limite3" localSheetId="2">'[7]PT17'!#REF!</definedName>
    <definedName name="Limite3">'[1]PT17'!#REF!</definedName>
    <definedName name="Limite6" localSheetId="2">'[7]PT17'!#REF!</definedName>
    <definedName name="Limite6">'[1]PT17'!#REF!</definedName>
    <definedName name="LimitePrud3" localSheetId="2">'[7]PT17'!#REF!</definedName>
    <definedName name="LimitePrud3">'[1]PT17'!#REF!</definedName>
    <definedName name="LimitePrud6" localSheetId="2">'[7]PT17'!#REF!</definedName>
    <definedName name="LimitePrud6">'[1]PT17'!#REF!</definedName>
    <definedName name="Linha1">'Desp_Adm'!$C$47</definedName>
    <definedName name="Linha2">'Desp_Adm'!#REF!</definedName>
    <definedName name="Linha3">#REF!</definedName>
    <definedName name="LinhaModelo">'Desp_Adm'!$C$234:$D$234</definedName>
    <definedName name="LinhaModelo2">#REF!</definedName>
    <definedName name="LinhaModelo3">#REF!</definedName>
    <definedName name="ListAuditoresAlfa" localSheetId="2">'[8]BD Equipes'!#REF!</definedName>
    <definedName name="ListAuditoresAlfa">'[3]BD Equipes'!#REF!</definedName>
    <definedName name="Magit_Homo">#REF!</definedName>
    <definedName name="ModoRecbimentoDoc" localSheetId="2">'[8]DadosPA'!#REF!</definedName>
    <definedName name="ModoRecbimentoDoc">'[3]DadosPA'!#REF!</definedName>
    <definedName name="Mud_Gestor" localSheetId="2">'[6]Responsáveis'!$AU$25</definedName>
    <definedName name="Mud_Gestor">'Responsáveis'!$AU$22</definedName>
    <definedName name="munic" localSheetId="2">'[8]DadosPA'!$G$9</definedName>
    <definedName name="munic">'[3]DadosPA'!$G$9</definedName>
    <definedName name="Municipio">'Sumário'!$B$15:$B$198</definedName>
    <definedName name="NE_01">#REF!</definedName>
    <definedName name="NE_2.0">#REF!</definedName>
    <definedName name="nota03" localSheetId="2">'[8]BD Equipes'!#REF!</definedName>
    <definedName name="nota03">'[3]BD Equipes'!#REF!</definedName>
    <definedName name="nota04" localSheetId="2">'[8]BD Equipes'!#REF!</definedName>
    <definedName name="nota04">'[3]BD Equipes'!#REF!</definedName>
    <definedName name="NúmOrdenadorFim" localSheetId="2">'[8]tabelas'!#REF!</definedName>
    <definedName name="NúmOrdenadorFim">'[3]tabelas'!#REF!</definedName>
    <definedName name="NúmOrdenadorMaior" localSheetId="2">'[8]tabelas'!#REF!</definedName>
    <definedName name="NúmOrdenadorMaior">'[3]tabelas'!#REF!</definedName>
    <definedName name="OptC">#REF!</definedName>
    <definedName name="Ord_Desp_Ocult" localSheetId="2">'Ordenadores de Despesas'!$O$16</definedName>
    <definedName name="Ord_Desp_Ocult">#REF!</definedName>
    <definedName name="OrdenadoresLista" localSheetId="2">'[8]Tab Ord CPL'!#REF!</definedName>
    <definedName name="OrdenadoresLista">'[3]Tab Ord CPL'!#REF!</definedName>
    <definedName name="OrdenadorInício" localSheetId="2">'[8]tabelas'!#REF!</definedName>
    <definedName name="OrdenadorInício">'[3]tabelas'!#REF!</definedName>
    <definedName name="OrdenadorLinhaModelo" localSheetId="2">'[8]tabelas'!#REF!</definedName>
    <definedName name="OrdenadorLinhaModelo">'[3]tabelas'!#REF!</definedName>
    <definedName name="OrdenadorLista" localSheetId="2">'[8]Tab Ord CPL'!#REF!</definedName>
    <definedName name="OrdenadorLista">'[3]Tab Ord CPL'!#REF!</definedName>
    <definedName name="ÓrgãoOf" localSheetId="2">'[8]DadosPA'!#REF!</definedName>
    <definedName name="ÓrgãoOf">'[3]DadosPA'!#REF!</definedName>
    <definedName name="PA_2.1" localSheetId="2">'[8]BD Equipes'!#REF!</definedName>
    <definedName name="PA_2.1">'[3]BD Equipes'!#REF!</definedName>
    <definedName name="PA_2.2" localSheetId="2">'[8]BD Equipes'!#REF!</definedName>
    <definedName name="PA_2.2">'[3]BD Equipes'!#REF!</definedName>
    <definedName name="PA_2.3" localSheetId="2">'[8]BD Equipes'!#REF!</definedName>
    <definedName name="PA_2.3">'[3]BD Equipes'!#REF!</definedName>
    <definedName name="PA_2.4" localSheetId="2">'[8]BD Equipes'!#REF!</definedName>
    <definedName name="PA_2.4">'[3]BD Equipes'!#REF!</definedName>
    <definedName name="PA_2.5.1" localSheetId="2">'[8]BD Equipes'!#REF!</definedName>
    <definedName name="PA_2.5.1">'[3]BD Equipes'!#REF!</definedName>
    <definedName name="PA_2.5.2" localSheetId="2">'[8]BD Equipes'!#REF!</definedName>
    <definedName name="PA_2.5.2">'[3]BD Equipes'!#REF!</definedName>
    <definedName name="PA_2.6.1" localSheetId="2">'[8]BD Equipes'!#REF!</definedName>
    <definedName name="PA_2.6.1">'[3]BD Equipes'!#REF!</definedName>
    <definedName name="PA_2.6.2" localSheetId="2">'[8]BD Equipes'!#REF!</definedName>
    <definedName name="PA_2.6.2">'[3]BD Equipes'!#REF!</definedName>
    <definedName name="PA_3.1" localSheetId="2">'[8]BD Equipes'!#REF!</definedName>
    <definedName name="PA_3.1">'[3]BD Equipes'!#REF!</definedName>
    <definedName name="PA_3.2" localSheetId="2">'[8]BD Equipes'!#REF!</definedName>
    <definedName name="PA_3.2">'[3]BD Equipes'!#REF!</definedName>
    <definedName name="PA_3.3" localSheetId="2">'[8]BD Equipes'!#REF!</definedName>
    <definedName name="PA_3.3">'[3]BD Equipes'!#REF!</definedName>
    <definedName name="PA_3.5" localSheetId="2">'[8]BD Equipes'!#REF!</definedName>
    <definedName name="PA_3.5">'[3]BD Equipes'!#REF!</definedName>
    <definedName name="PA_3.6" localSheetId="2">'[8]BD Equipes'!#REF!</definedName>
    <definedName name="PA_3.6">'[3]BD Equipes'!#REF!</definedName>
    <definedName name="PA_3.7" localSheetId="2">'[8]BD Equipes'!#REF!</definedName>
    <definedName name="PA_3.7">'[3]BD Equipes'!#REF!</definedName>
    <definedName name="PA_3.8" localSheetId="2">'[8]BD Equipes'!#REF!</definedName>
    <definedName name="PA_3.8">'[3]BD Equipes'!#REF!</definedName>
    <definedName name="PA_3.9" localSheetId="2">'[8]BD Equipes'!#REF!</definedName>
    <definedName name="PA_3.9">'[3]BD Equipes'!#REF!</definedName>
    <definedName name="PA_4.1.1.1" localSheetId="2">'[8]BD Equipes'!#REF!</definedName>
    <definedName name="PA_4.1.1.1">'[3]BD Equipes'!#REF!</definedName>
    <definedName name="PA_4.1.3" localSheetId="2">'[8]BD Equipes'!#REF!</definedName>
    <definedName name="PA_4.1.3">'[3]BD Equipes'!#REF!</definedName>
    <definedName name="PA_4.1.4" localSheetId="2">'[8]BD Equipes'!#REF!</definedName>
    <definedName name="PA_4.1.4">'[3]BD Equipes'!#REF!</definedName>
    <definedName name="pa_4.2" localSheetId="2">'[8]BD Equipes'!#REF!</definedName>
    <definedName name="pa_4.2">'[3]BD Equipes'!#REF!</definedName>
    <definedName name="pa_4.2.1" localSheetId="2">'[8]BD Equipes'!#REF!</definedName>
    <definedName name="pa_4.2.1">'[3]BD Equipes'!#REF!</definedName>
    <definedName name="pa_4.2.2" localSheetId="2">'[8]BD Equipes'!#REF!</definedName>
    <definedName name="pa_4.2.2">'[3]BD Equipes'!#REF!</definedName>
    <definedName name="PA_4.2.3" localSheetId="2">'[8]BD Equipes'!#REF!</definedName>
    <definedName name="PA_4.2.3">'[3]BD Equipes'!#REF!</definedName>
    <definedName name="PA_4.3" localSheetId="2">'[8]BD Equipes'!#REF!</definedName>
    <definedName name="PA_4.3">'[3]BD Equipes'!#REF!</definedName>
    <definedName name="PA_4.3.1" localSheetId="2">'[8]BD Equipes'!#REF!</definedName>
    <definedName name="PA_4.3.1">'[3]BD Equipes'!#REF!</definedName>
    <definedName name="PA_4.3.2" localSheetId="2">'[8]BD Equipes'!#REF!</definedName>
    <definedName name="PA_4.3.2">'[3]BD Equipes'!#REF!</definedName>
    <definedName name="PA_4.3.2.1" localSheetId="2">'[8]BD Equipes'!#REF!</definedName>
    <definedName name="PA_4.3.2.1">'[3]BD Equipes'!#REF!</definedName>
    <definedName name="PA_4.3.2.2" localSheetId="2">'[8]BD Equipes'!#REF!</definedName>
    <definedName name="PA_4.3.2.2">'[3]BD Equipes'!#REF!</definedName>
    <definedName name="PA_4.3.3" localSheetId="2">'[8]BD Equipes'!#REF!</definedName>
    <definedName name="PA_4.3.3">'[3]BD Equipes'!#REF!</definedName>
    <definedName name="PA_4.3.5" localSheetId="2">'[8]BD Equipes'!#REF!</definedName>
    <definedName name="PA_4.3.5">'[3]BD Equipes'!#REF!</definedName>
    <definedName name="PA_4.4" localSheetId="2">'[8]BD Equipes'!#REF!</definedName>
    <definedName name="PA_4.4">'[3]BD Equipes'!#REF!</definedName>
    <definedName name="PA_4.4.1" localSheetId="2">'[8]BD Equipes'!#REF!</definedName>
    <definedName name="PA_4.4.1">'[3]BD Equipes'!#REF!</definedName>
    <definedName name="PA_4.5" localSheetId="2">'[8]BD Equipes'!#REF!</definedName>
    <definedName name="PA_4.5">'[3]BD Equipes'!#REF!</definedName>
    <definedName name="PA_4.5.1" localSheetId="2">'[8]BD Equipes'!#REF!</definedName>
    <definedName name="PA_4.5.1">'[3]BD Equipes'!#REF!</definedName>
    <definedName name="PA_4.5.2" localSheetId="2">'[8]BD Equipes'!#REF!</definedName>
    <definedName name="PA_4.5.2">'[3]BD Equipes'!#REF!</definedName>
    <definedName name="PA_4.5.3" localSheetId="2">'[8]BD Equipes'!#REF!</definedName>
    <definedName name="PA_4.5.3">'[3]BD Equipes'!#REF!</definedName>
    <definedName name="PA_4.6" localSheetId="2">'[8]BD Equipes'!#REF!</definedName>
    <definedName name="PA_4.6">'[3]BD Equipes'!#REF!</definedName>
    <definedName name="PA_4.7" localSheetId="2">'[8]BD Equipes'!#REF!</definedName>
    <definedName name="PA_4.7">'[3]BD Equipes'!#REF!</definedName>
    <definedName name="PA4.3.4" localSheetId="2">'[8]BD Equipes'!#REF!</definedName>
    <definedName name="PA4.3.4">'[3]BD Equipes'!#REF!</definedName>
    <definedName name="PConexosRGF" localSheetId="2">'[8]Tab  P. Conexos'!#REF!</definedName>
    <definedName name="PConexosRGF">'[3]Tab  P. Conexos'!#REF!</definedName>
    <definedName name="Prefeito_a" localSheetId="2">'[8]DadosPA'!#REF!</definedName>
    <definedName name="Prefeito_a">'[3]DadosPA'!#REF!</definedName>
    <definedName name="PromoneTratamento" localSheetId="2">'[8]DadosPA'!#REF!</definedName>
    <definedName name="PromoneTratamento">'[3]DadosPA'!#REF!</definedName>
    <definedName name="PronomeOf" localSheetId="2">'[8]DadosPA'!#REF!</definedName>
    <definedName name="PronomeOf">'[3]DadosPA'!#REF!</definedName>
    <definedName name="PT_07.1">#REF!</definedName>
    <definedName name="PT01" localSheetId="2">'[7]PT-01'!#REF!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2">'[7]PT-01'!#REF!</definedName>
    <definedName name="PT01Tela1">'[1]PT-01'!#REF!</definedName>
    <definedName name="PT01Tela2" localSheetId="2">'[7]PT-01'!#REF!</definedName>
    <definedName name="PT01Tela2">'[1]PT-01'!#REF!</definedName>
    <definedName name="PT02" localSheetId="3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'Responsáveis'!$F$22</definedName>
    <definedName name="r_2.2" localSheetId="2">'[8]Relatório'!#REF!</definedName>
    <definedName name="r_2.2">'[3]Relatório'!#REF!</definedName>
    <definedName name="r_2.3" localSheetId="2">'[8]Relatório'!#REF!</definedName>
    <definedName name="r_2.3">'[3]Relatório'!#REF!</definedName>
    <definedName name="r_2.4" localSheetId="2">'[8]Relatório'!#REF!</definedName>
    <definedName name="r_2.4">'[3]Relatório'!#REF!</definedName>
    <definedName name="r_2.5.1" localSheetId="2">'[8]Relatório'!#REF!</definedName>
    <definedName name="r_2.5.1">'[3]Relatório'!#REF!</definedName>
    <definedName name="r_2.5.2" localSheetId="2">'[8]Relatório'!#REF!</definedName>
    <definedName name="r_2.5.2">'[3]Relatório'!#REF!</definedName>
    <definedName name="R_2.6.1" localSheetId="2">'[8]Relatório'!#REF!</definedName>
    <definedName name="R_2.6.1">'[3]Relatório'!#REF!</definedName>
    <definedName name="R_2.6.2" localSheetId="2">'[8]Relatório'!#REF!</definedName>
    <definedName name="R_2.6.2">'[3]Relatório'!#REF!</definedName>
    <definedName name="R_3.1" localSheetId="2">'[8]Relatório'!#REF!</definedName>
    <definedName name="R_3.1">'[3]Relatório'!#REF!</definedName>
    <definedName name="R_3.3" localSheetId="2">'[8]BD Equipes'!#REF!</definedName>
    <definedName name="R_3.3">'[3]BD Equipes'!#REF!</definedName>
    <definedName name="r_3.3.2" localSheetId="2">'[8]Relatório'!#REF!</definedName>
    <definedName name="r_3.3.2">'[3]Relatório'!#REF!</definedName>
    <definedName name="R_3.4" localSheetId="2">'[8]BD Equipes'!#REF!</definedName>
    <definedName name="R_3.4">'[3]BD Equipes'!#REF!</definedName>
    <definedName name="r_3.8" localSheetId="2">'[8]Relatório'!#REF!</definedName>
    <definedName name="r_3.8">'[3]Relatório'!#REF!</definedName>
    <definedName name="R_331" localSheetId="2">'[8]Relatório'!#REF!</definedName>
    <definedName name="R_331">'[3]Relatório'!#REF!</definedName>
    <definedName name="R_AnoPref11">#REF!</definedName>
    <definedName name="R_AnoPref12">#REF!</definedName>
    <definedName name="R_AnoPref21">#REF!</definedName>
    <definedName name="R_AnoPref22">#REF!</definedName>
    <definedName name="R_AnoVicePref11">#REF!</definedName>
    <definedName name="R_AnoVicePref12">#REF!</definedName>
    <definedName name="R_AnoVicePref21">#REF!</definedName>
    <definedName name="R_AnoVicePref22">#REF!</definedName>
    <definedName name="R_Confirmação">#REF!</definedName>
    <definedName name="R_CPFPref01" localSheetId="3">'[5]BD Geral'!#REF!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3">'[5]BD Geral'!#REF!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>#REF!</definedName>
    <definedName name="R_DiaPref12">#REF!</definedName>
    <definedName name="R_DiaPref21">#REF!</definedName>
    <definedName name="R_DiaPref22">#REF!</definedName>
    <definedName name="R_DiaVicePref11">#REF!</definedName>
    <definedName name="R_DiaVicePref12">#REF!</definedName>
    <definedName name="R_DiaVicePref21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>#REF!</definedName>
    <definedName name="R_MêsPref12">#REF!</definedName>
    <definedName name="R_MêsPref21">#REF!</definedName>
    <definedName name="R_MêsPref22">#REF!</definedName>
    <definedName name="R_MêsVicePref11">#REF!</definedName>
    <definedName name="R_MêsVicePref12">#REF!</definedName>
    <definedName name="R_MêsVicePref21">#REF!</definedName>
    <definedName name="R_MêsVicePref22">#REF!</definedName>
    <definedName name="R_MudançaGestor">#REF!</definedName>
    <definedName name="R_MudançaGestorNão">#REF!</definedName>
    <definedName name="R_MudançaGestorSim">#REF!</definedName>
    <definedName name="R_Prefeito" localSheetId="3">'[5]BD Geral'!#REF!</definedName>
    <definedName name="R_Prefeito">#REF!</definedName>
    <definedName name="R_Prefeito01" localSheetId="3">'[5]BD Geral'!#REF!</definedName>
    <definedName name="R_Prefeito01">#REF!</definedName>
    <definedName name="R_Prefeito1">#REF!</definedName>
    <definedName name="R_Prefeito2">#REF!</definedName>
    <definedName name="R_Prefeitura">'Sumário'!$E$15</definedName>
    <definedName name="R_Responsável">#REF!</definedName>
    <definedName name="R_Telefone">#REF!</definedName>
    <definedName name="R_TextBoxCPFPref1" localSheetId="3">'[5]BD Geral'!#REF!</definedName>
    <definedName name="R_TextBoxCPFPref1">#REF!</definedName>
    <definedName name="R_TextBoxEstCivilPref1" localSheetId="3">'[5]BD Geral'!#REF!</definedName>
    <definedName name="R_TextBoxEstCivilPref1">#REF!</definedName>
    <definedName name="R_VicePrefeito" localSheetId="3">'[5]BD Geral'!#REF!</definedName>
    <definedName name="R_VicePrefeito">#REF!</definedName>
    <definedName name="R_VicePrefeito1">#REF!</definedName>
    <definedName name="R_VicePrefeito2">#REF!</definedName>
    <definedName name="Rec_Arr_Homo">#REF!</definedName>
    <definedName name="Rec_Prop_Orç_Homo">#REF!</definedName>
    <definedName name="RecCódFonte" localSheetId="2">'[8]receitas'!#REF!</definedName>
    <definedName name="RecCódFonte">'[3]receitas'!#REF!</definedName>
    <definedName name="ReceitaObsFinal" localSheetId="2">'[8]receitas'!#REF!</definedName>
    <definedName name="ReceitaObsFinal">'[3]receitas'!#REF!</definedName>
    <definedName name="RecFonte" localSheetId="2">'[8]receitas'!#REF!</definedName>
    <definedName name="RecFonte">'[3]receitas'!#REF!</definedName>
    <definedName name="RecomRelatorioFim" localSheetId="2">'[8]Recomendações'!#REF!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2">'[8]DadosPA'!#REF!</definedName>
    <definedName name="ResFinanceiroR">'[3]DadosPA'!#REF!</definedName>
    <definedName name="responsáveis">#REF!</definedName>
    <definedName name="ResponsáveisLista" localSheetId="2">'[8]tabelas'!#REF!</definedName>
    <definedName name="ResponsáveisLista">'[3]tabelas'!#REF!</definedName>
    <definedName name="RREO1QModelo" localSheetId="2">'[8]DadosPA'!#REF!</definedName>
    <definedName name="RREO1QModelo">'[3]DadosPA'!#REF!</definedName>
    <definedName name="RREO2QModelo" localSheetId="2">'[8]DadosPA'!#REF!</definedName>
    <definedName name="RREO2QModelo">'[3]DadosPA'!#REF!</definedName>
    <definedName name="RREO3QModelo" localSheetId="2">'[8]DadosPA'!#REF!</definedName>
    <definedName name="RREO3QModelo">'[3]DadosPA'!#REF!</definedName>
    <definedName name="RREO4QModelo" localSheetId="2">'[8]DadosPA'!#REF!</definedName>
    <definedName name="RREO4QModelo">'[3]DadosPA'!#REF!</definedName>
    <definedName name="RREO5QModelo" localSheetId="2">'[8]DadosPA'!#REF!</definedName>
    <definedName name="RREO5QModelo">'[3]DadosPA'!#REF!</definedName>
    <definedName name="RREO6QModelo" localSheetId="2">'[8]DadosPA'!#REF!</definedName>
    <definedName name="RREO6QModelo">'[3]DadosPA'!#REF!</definedName>
    <definedName name="rrrrrrrrrrrrr" localSheetId="2">'[8]BD Equipes'!#REF!</definedName>
    <definedName name="rrrrrrrrrrrrr">'[3]BD Equipes'!#REF!</definedName>
    <definedName name="ScrollOrd" localSheetId="2">'[8]tabelas'!#REF!</definedName>
    <definedName name="ScrollOrd">'[3]tabelas'!#REF!</definedName>
    <definedName name="SFBancário" localSheetId="2">'[8]DadosPA'!#REF!</definedName>
    <definedName name="SFBancário">'[3]DadosPA'!#REF!</definedName>
    <definedName name="SIBancário" localSheetId="2">'[8]DadosPA'!#REF!</definedName>
    <definedName name="SIBancário">'[3]DadosPA'!#REF!</definedName>
    <definedName name="StatusGeral">'Sumário'!$B$9:$C$11</definedName>
    <definedName name="StatusGeral2">'Sumário'!$B$9:$C$11</definedName>
    <definedName name="Sumario" localSheetId="2">'[6]Sumário'!#REF!</definedName>
    <definedName name="Sumario">'Sumário'!#REF!</definedName>
    <definedName name="Sumário">'Sumário'!$B$9:$B$11</definedName>
    <definedName name="SumárioII">'Sumário'!$B$9:$B$11</definedName>
    <definedName name="SumárioPlanilhas">'Sumário'!$D$9:$D$11</definedName>
    <definedName name="T_2.5.2" localSheetId="2">'[8]tabelas'!#REF!</definedName>
    <definedName name="T_2.5.2">'[3]tabelas'!#REF!</definedName>
    <definedName name="T_2.6.2" localSheetId="2">'[8]tabelas'!#REF!</definedName>
    <definedName name="T_2.6.2">'[3]tabelas'!#REF!</definedName>
    <definedName name="T_3.5" localSheetId="2">'[8]tabelas'!#REF!</definedName>
    <definedName name="T_3.5">'[3]tabelas'!#REF!</definedName>
    <definedName name="T_3.6" localSheetId="2">'[8]tabelas'!#REF!</definedName>
    <definedName name="T_3.6">'[3]tabelas'!#REF!</definedName>
    <definedName name="Tabela_02" localSheetId="2">'[8]tabelas'!#REF!</definedName>
    <definedName name="Tabela_02">'[3]tabelas'!#REF!</definedName>
    <definedName name="TesteCPF" localSheetId="2">'Ordenadores de Despesas'!#REF!</definedName>
    <definedName name="TesteCPF">#REF!</definedName>
    <definedName name="TesteCPFOrdenadores" localSheetId="2">'Ordenadores de Despesas'!$J$12</definedName>
    <definedName name="TesteCPFOrdenadores">#REF!</definedName>
    <definedName name="TesteTeste" localSheetId="2">'[8]Relatório'!#REF!</definedName>
    <definedName name="TesteTeste">'[3]Relatório'!#REF!</definedName>
    <definedName name="TextBoxDataInícioPref1" localSheetId="3">'[5]BD Geral'!#REF!</definedName>
    <definedName name="TextBoxDataInícioPref1">#REF!</definedName>
    <definedName name="_xlnm.Print_Titles" localSheetId="3">'BDValores'!$9:$10</definedName>
    <definedName name="_xlnm.Print_Titles" localSheetId="1">'Desp_Adm'!$1:$15</definedName>
    <definedName name="_xlnm.Print_Titles" localSheetId="2">'Ordenadores de Despesas'!$1:$15</definedName>
    <definedName name="_xlnm.Print_Titles" localSheetId="0">'Responsáveis'!$1:$14</definedName>
    <definedName name="TxtVigênciaContador11" localSheetId="2">'[8]DadosPA'!#REF!</definedName>
    <definedName name="TxtVigênciaContador11">'[3]DadosPA'!#REF!</definedName>
    <definedName name="TxtVigênciaContador12" localSheetId="2">'[8]DadosPA'!#REF!</definedName>
    <definedName name="TxtVigênciaContador12">'[3]DadosPA'!#REF!</definedName>
    <definedName name="TxtVigênciaContador21" localSheetId="2">'[8]DadosPA'!#REF!</definedName>
    <definedName name="TxtVigênciaContador21">'[3]DadosPA'!#REF!</definedName>
    <definedName name="TxtVigênciaContador22" localSheetId="2">'[8]DadosPA'!#REF!</definedName>
    <definedName name="TxtVigênciaContador22">'[3]DadosPA'!#REF!</definedName>
    <definedName name="TxtVigênciaContador31" localSheetId="2">'[8]DadosPA'!#REF!</definedName>
    <definedName name="TxtVigênciaContador31">'[3]DadosPA'!#REF!</definedName>
    <definedName name="TxtVigênciaContador32" localSheetId="2">'[8]DadosPA'!#REF!</definedName>
    <definedName name="TxtVigênciaContador32">'[3]DadosPA'!#REF!</definedName>
    <definedName name="Valor_Outros" localSheetId="2">'[6]BDValores'!#REF!</definedName>
    <definedName name="Valor_Outros">'BDValores'!#REF!</definedName>
    <definedName name="Valor_PC" localSheetId="2">'[6]BDValores'!#REF!</definedName>
    <definedName name="Valor_PC">'BDValores'!#REF!</definedName>
    <definedName name="Valor_Sagres" localSheetId="2">'[6]BDValores'!#REF!</definedName>
    <definedName name="Valor_Sagres">'BDValores'!#REF!</definedName>
    <definedName name="Valor_Sefaz" localSheetId="2">'[6]BDValores'!#REF!</definedName>
    <definedName name="Valor_Sefaz">'BDValores'!#REF!</definedName>
    <definedName name="ValorAdot">'BDValores'!$H:$H</definedName>
    <definedName name="VigênciaContador1" localSheetId="2">'[8]DadosPA'!#REF!</definedName>
    <definedName name="VigênciaContador1">'[3]DadosPA'!#REF!</definedName>
    <definedName name="VigênciaContador2" localSheetId="2">'[8]DadosPA'!#REF!</definedName>
    <definedName name="VigênciaContador2">'[3]DadosPA'!#REF!</definedName>
    <definedName name="VigênciaContador3" localSheetId="2">'[8]DadosPA'!#REF!</definedName>
    <definedName name="VigênciaContador3">'[3]DadosPA'!#REF!</definedName>
    <definedName name="Z_E6CBD152_FB31_4C2A_8C85_5EA8D20D557A_.wvu.PrintArea" localSheetId="3" hidden="1">'BDValores'!$G$9:$G$53</definedName>
  </definedNames>
  <calcPr fullCalcOnLoad="1"/>
</workbook>
</file>

<file path=xl/sharedStrings.xml><?xml version="1.0" encoding="utf-8"?>
<sst xmlns="http://schemas.openxmlformats.org/spreadsheetml/2006/main" count="1021" uniqueCount="490">
  <si>
    <t>Salário Família1</t>
  </si>
  <si>
    <t>Outras [especificar]</t>
  </si>
  <si>
    <t>A - TOTAL DAS DESPESAS ADMINISTRATIVAS</t>
  </si>
  <si>
    <t>C - PORCENTUAL DAS DESPESAS ADMINISTRATIVAS (A/B %)</t>
  </si>
  <si>
    <t>D - LIMITE LEGAL (%) 3</t>
  </si>
  <si>
    <t>E - LIMITE LEGAL (EM REAIS - R$): (B x 0,02)</t>
  </si>
  <si>
    <t>F - DESPESAS ADMINISTRATIVAS ACIMA DO LIMITE LEGAL (EM REAIS): (A-E)</t>
  </si>
  <si>
    <t>APL_DESP.ADM_VLR.1</t>
  </si>
  <si>
    <t>APL_DESP.ADM_VLR.2</t>
  </si>
  <si>
    <t>APL_DESP.ADM_VLR.3</t>
  </si>
  <si>
    <t>APL_DESP.ADM_VLR.4</t>
  </si>
  <si>
    <t>APL_DESP.ADM_VLR.5</t>
  </si>
  <si>
    <t>APL_DESP.ADM_VLR.6</t>
  </si>
  <si>
    <t>APL_DESP.ADM_VLR.7</t>
  </si>
  <si>
    <t>APL_DESP.ADM_VLR.8</t>
  </si>
  <si>
    <t>APL_DESP.ADM_VLR.9</t>
  </si>
  <si>
    <t>APL_DESP.ADM_VLR.10</t>
  </si>
  <si>
    <t>APL_DESP.ADM_VLR.11</t>
  </si>
  <si>
    <t>APL_DESP.ADM_VLR.12</t>
  </si>
  <si>
    <t>APL_DESP.ADM_VLR.13</t>
  </si>
  <si>
    <t>APL_DESP.ADM_VLR.14</t>
  </si>
  <si>
    <t>APL_DESP.ADM_VLR.15</t>
  </si>
  <si>
    <t>APL_DESP.ADM_VLR.16</t>
  </si>
  <si>
    <t>APL_DESP.ADM_VLR.17</t>
  </si>
  <si>
    <t>APL_DESP.ADM_VLR.18</t>
  </si>
  <si>
    <t>APL_DESP.ADM_VLR.19</t>
  </si>
  <si>
    <t>APL_DESP.ADM_VLR.20</t>
  </si>
  <si>
    <t>APL_DESP.ADM_VLR.21</t>
  </si>
  <si>
    <t>APL_DESP.ADM_VLR.22</t>
  </si>
  <si>
    <t>APL_DESP.ADM_VLR.23</t>
  </si>
  <si>
    <t>APL_DESP.ADM_VLR.24</t>
  </si>
  <si>
    <t>APL_DESP.ADM_VLR.25</t>
  </si>
  <si>
    <t>APL_DESP.ADM_VLR.26</t>
  </si>
  <si>
    <t>APL_DESP.ADM_VLR.27</t>
  </si>
  <si>
    <t>APL_DESP.ADM_VLR.28</t>
  </si>
  <si>
    <t>APL_DESP.ADM_VLR.29</t>
  </si>
  <si>
    <t>APL_DESP.ADM_VLR.30</t>
  </si>
  <si>
    <t>APL_DESP.ADM_VLR.31</t>
  </si>
  <si>
    <t>REMUNERAÇÃO TOTAL (obs 1)</t>
  </si>
  <si>
    <t>APL_DESP.ADM_DESCR.1</t>
  </si>
  <si>
    <t>APL_DESP.ADM_DESCR.2</t>
  </si>
  <si>
    <t>APL_DESP.ADM_DESCR.3</t>
  </si>
  <si>
    <t>APL_DESP.ADM_DESCR.4</t>
  </si>
  <si>
    <t>APL_DESP.ADM_DESCR.5</t>
  </si>
  <si>
    <t>PARPREV_BD.VALORES_DESP.ADM.%</t>
  </si>
  <si>
    <t>PARPREV_BD.VALORES_LIM.LEG.%</t>
  </si>
  <si>
    <t>PARPREV_BD.VALORES_LIM.LEG.R$</t>
  </si>
  <si>
    <t>PARPREV_BD.VALORES_EXCESSO</t>
  </si>
  <si>
    <t>B - REMUNERAÇÃO TOTAL</t>
  </si>
  <si>
    <t>Ordenadores</t>
  </si>
  <si>
    <t>APL_ORD.DESP_NOME.1</t>
  </si>
  <si>
    <t>APL_ORD.DESP_NOME.2</t>
  </si>
  <si>
    <t>APL_ORD.DESP_NOME.3</t>
  </si>
  <si>
    <t>APL_ORD.DESP_NOME.4</t>
  </si>
  <si>
    <t>APL_ORD.DESP_NOME.5</t>
  </si>
  <si>
    <t>APL_ORD.DESP_NOME.6</t>
  </si>
  <si>
    <t>APL_ORD.DESP_NOME.7</t>
  </si>
  <si>
    <t>APL_ORD.DESP_NOME.8</t>
  </si>
  <si>
    <t>APL_ORD.DESP_NOME.9</t>
  </si>
  <si>
    <t>APL_ORD.DESP_NOME.10</t>
  </si>
  <si>
    <t>APL_ORD.DESP_NOME.11</t>
  </si>
  <si>
    <t>APL_ORD.DESP_NOME.12</t>
  </si>
  <si>
    <t>APL_ORD.DESP_NOME.13</t>
  </si>
  <si>
    <t>APL_ORD.DESP_NOME.14</t>
  </si>
  <si>
    <t>APL_ORD.DESP_NOME.15</t>
  </si>
  <si>
    <t>APL_ORD.DESP_NOME.16</t>
  </si>
  <si>
    <t>APL_ORD.DESP_NOME.17</t>
  </si>
  <si>
    <t>APL_ORD.DESP_NOME.18</t>
  </si>
  <si>
    <t>APL_ORD.DESP_NOME.19</t>
  </si>
  <si>
    <t>APL_ORD.DESP_NOME.20</t>
  </si>
  <si>
    <t>APL_ORD.DESP_CARGO.1</t>
  </si>
  <si>
    <t>APL_ORD.DESP_CARGO.2</t>
  </si>
  <si>
    <t>APL_ORD.DESP_CARGO.3</t>
  </si>
  <si>
    <t>APL_ORD.DESP_CARGO.4</t>
  </si>
  <si>
    <t>APL_ORD.DESP_CARGO.5</t>
  </si>
  <si>
    <t>APL_ORD.DESP_CARGO.6</t>
  </si>
  <si>
    <t>APL_ORD.DESP_CARGO.7</t>
  </si>
  <si>
    <t>APL_ORD.DESP_CARGO.8</t>
  </si>
  <si>
    <t>APL_ORD.DESP_CARGO.9</t>
  </si>
  <si>
    <t>APL_ORD.DESP_CARGO.10</t>
  </si>
  <si>
    <t>APL_ORD.DESP_CARGO.11</t>
  </si>
  <si>
    <t>APL_ORD.DESP_CARGO.12</t>
  </si>
  <si>
    <t>APL_ORD.DESP_CARGO.13</t>
  </si>
  <si>
    <t>APL_ORD.DESP_CARGO.14</t>
  </si>
  <si>
    <t>APL_ORD.DESP_CARGO.15</t>
  </si>
  <si>
    <t>APL_ORD.DESP_CARGO.16</t>
  </si>
  <si>
    <t>APL_ORD.DESP_CARGO.17</t>
  </si>
  <si>
    <t>APL_ORD.DESP_CARGO.18</t>
  </si>
  <si>
    <t>APL_ORD.DESP_CARGO.19</t>
  </si>
  <si>
    <t>APL_ORD.DESP_CARGO.20</t>
  </si>
  <si>
    <t>APL_ORD.DESP_ATO.1</t>
  </si>
  <si>
    <t>APL_ORD.DESP_ATO.2</t>
  </si>
  <si>
    <t>APL_ORD.DESP_ATO.3</t>
  </si>
  <si>
    <t>APL_ORD.DESP_ATO.4</t>
  </si>
  <si>
    <t>APL_ORD.DESP_ATO.5</t>
  </si>
  <si>
    <t>APL_ORD.DESP_ATO.6</t>
  </si>
  <si>
    <t>APL_ORD.DESP_ATO.7</t>
  </si>
  <si>
    <t>APL_ORD.DESP_ATO.8</t>
  </si>
  <si>
    <t>APL_ORD.DESP_ATO.9</t>
  </si>
  <si>
    <t>APL_ORD.DESP_ATO.10</t>
  </si>
  <si>
    <t>APL_ORD.DESP_ATO.11</t>
  </si>
  <si>
    <t>APL_ORD.DESP_ATO.12</t>
  </si>
  <si>
    <t>APL_ORD.DESP_ATO.13</t>
  </si>
  <si>
    <t>APL_ORD.DESP_ATO.14</t>
  </si>
  <si>
    <t>APL_ORD.DESP_ATO.15</t>
  </si>
  <si>
    <t>APL_ORD.DESP_ATO.16</t>
  </si>
  <si>
    <t>APL_ORD.DESP_ATO.17</t>
  </si>
  <si>
    <t>APL_ORD.DESP_ATO.18</t>
  </si>
  <si>
    <t>APL_ORD.DESP_ATO.19</t>
  </si>
  <si>
    <t>APL_ORD.DESP_ATO.20</t>
  </si>
  <si>
    <t>APL_ORD.DESP_CPF.1</t>
  </si>
  <si>
    <t>APL_ORD.DESP_CPF.2</t>
  </si>
  <si>
    <t>APL_ORD.DESP_CPF.3</t>
  </si>
  <si>
    <t>APL_ORD.DESP_CPF.4</t>
  </si>
  <si>
    <t>APL_ORD.DESP_CPF.5</t>
  </si>
  <si>
    <t>APL_ORD.DESP_CPF.6</t>
  </si>
  <si>
    <t>APL_ORD.DESP_CPF.7</t>
  </si>
  <si>
    <t>APL_ORD.DESP_CPF.8</t>
  </si>
  <si>
    <t>APL_ORD.DESP_CPF.9</t>
  </si>
  <si>
    <t>APL_ORD.DESP_CPF.10</t>
  </si>
  <si>
    <t>APL_ORD.DESP_CPF.11</t>
  </si>
  <si>
    <t>APL_ORD.DESP_CPF.12</t>
  </si>
  <si>
    <t>APL_ORD.DESP_CPF.13</t>
  </si>
  <si>
    <t>APL_ORD.DESP_CPF.14</t>
  </si>
  <si>
    <t>APL_ORD.DESP_CPF.15</t>
  </si>
  <si>
    <t>APL_ORD.DESP_CPF.16</t>
  </si>
  <si>
    <t>APL_ORD.DESP_CPF.17</t>
  </si>
  <si>
    <t>APL_ORD.DESP_CPF.18</t>
  </si>
  <si>
    <t>APL_ORD.DESP_CPF.19</t>
  </si>
  <si>
    <t>APL_ORD.DESP_CPF.20</t>
  </si>
  <si>
    <t>APL_ORD.DESP_EST.CIVIL.1</t>
  </si>
  <si>
    <t>APL_ORD.DESP_EST.CIVIL.2</t>
  </si>
  <si>
    <t>APL_ORD.DESP_EST.CIVIL.3</t>
  </si>
  <si>
    <t>APL_ORD.DESP_EST.CIVIL.4</t>
  </si>
  <si>
    <t>APL_ORD.DESP_EST.CIVIL.5</t>
  </si>
  <si>
    <t>APL_ORD.DESP_EST.CIVIL.6</t>
  </si>
  <si>
    <t>APL_ORD.DESP_EST.CIVIL.7</t>
  </si>
  <si>
    <t>APL_ORD.DESP_EST.CIVIL.8</t>
  </si>
  <si>
    <t>APL_ORD.DESP_EST.CIVIL.9</t>
  </si>
  <si>
    <t>APL_ORD.DESP_EST.CIVIL.10</t>
  </si>
  <si>
    <t>APL_ORD.DESP_EST.CIVIL.11</t>
  </si>
  <si>
    <t>APL_ORD.DESP_EST.CIVIL.12</t>
  </si>
  <si>
    <t>APL_ORD.DESP_EST.CIVIL.13</t>
  </si>
  <si>
    <t>APL_ORD.DESP_EST.CIVIL.14</t>
  </si>
  <si>
    <t>APL_ORD.DESP_EST.CIVIL.15</t>
  </si>
  <si>
    <t>APL_ORD.DESP_EST.CIVIL.16</t>
  </si>
  <si>
    <t>APL_ORD.DESP_EST.CIVIL.17</t>
  </si>
  <si>
    <t>APL_ORD.DESP_EST.CIVIL.18</t>
  </si>
  <si>
    <t>APL_ORD.DESP_EST.CIVIL.19</t>
  </si>
  <si>
    <t>APL_ORD.DESP_EST.CIVIL.20</t>
  </si>
  <si>
    <t>APL_ORD.DESP_END.1</t>
  </si>
  <si>
    <t>APL_ORD.DESP_END.2</t>
  </si>
  <si>
    <t>APL_ORD.DESP_END.3</t>
  </si>
  <si>
    <t>APL_ORD.DESP_END.4</t>
  </si>
  <si>
    <t>APL_ORD.DESP_END.5</t>
  </si>
  <si>
    <t>APL_ORD.DESP_END.6</t>
  </si>
  <si>
    <t>APL_ORD.DESP_END.7</t>
  </si>
  <si>
    <t>APL_ORD.DESP_END.8</t>
  </si>
  <si>
    <t>APL_ORD.DESP_END.9</t>
  </si>
  <si>
    <t>APL_ORD.DESP_END.10</t>
  </si>
  <si>
    <t>APL_ORD.DESP_END.11</t>
  </si>
  <si>
    <t>APL_ORD.DESP_END.12</t>
  </si>
  <si>
    <t>APL_ORD.DESP_END.13</t>
  </si>
  <si>
    <t>APL_ORD.DESP_END.14</t>
  </si>
  <si>
    <t>APL_ORD.DESP_END.15</t>
  </si>
  <si>
    <t>APL_ORD.DESP_END.16</t>
  </si>
  <si>
    <t>APL_ORD.DESP_END.17</t>
  </si>
  <si>
    <t>APL_ORD.DESP_END.18</t>
  </si>
  <si>
    <t>APL_ORD.DESP_END.19</t>
  </si>
  <si>
    <t>APL_ORD.DESP_END.20</t>
  </si>
  <si>
    <t>APL_ORD.DESP_DT.DESIG.1</t>
  </si>
  <si>
    <t>APL_ORD.DESP_DT.DESIG.2</t>
  </si>
  <si>
    <t>APL_ORD.DESP_DT.DESIG.3</t>
  </si>
  <si>
    <t>APL_ORD.DESP_DT.DESIG.4</t>
  </si>
  <si>
    <t>APL_ORD.DESP_DT.DESIG.5</t>
  </si>
  <si>
    <t>APL_ORD.DESP_DT.DESIG.6</t>
  </si>
  <si>
    <t>APL_ORD.DESP_DT.DESIG.7</t>
  </si>
  <si>
    <t>APL_ORD.DESP_DT.DESIG.8</t>
  </si>
  <si>
    <t>APL_ORD.DESP_DT.DESIG.9</t>
  </si>
  <si>
    <t>APL_ORD.DESP_DT.DESIG.10</t>
  </si>
  <si>
    <t>APL_ORD.DESP_DT.DESIG.11</t>
  </si>
  <si>
    <t>APL_ORD.DESP_DT.DESIG.12</t>
  </si>
  <si>
    <t>APL_ORD.DESP_DT.DESIG.13</t>
  </si>
  <si>
    <t>APL_ORD.DESP_DT.DESIG.14</t>
  </si>
  <si>
    <t>APL_ORD.DESP_DT.DESIG.15</t>
  </si>
  <si>
    <t>APL_ORD.DESP_DT.DESIG.16</t>
  </si>
  <si>
    <t>APL_ORD.DESP_DT.DESIG.17</t>
  </si>
  <si>
    <t>APL_ORD.DESP_DT.DESIG.18</t>
  </si>
  <si>
    <t>APL_ORD.DESP_DT.DESIG.19</t>
  </si>
  <si>
    <t>APL_ORD.DESP_DT.DESIG.20</t>
  </si>
  <si>
    <t>APL_ORD.DESP_DT.AFAST.1</t>
  </si>
  <si>
    <t>APL_ORD.DESP_DT.AFAST.2</t>
  </si>
  <si>
    <t>APL_ORD.DESP_DT.AFAST.3</t>
  </si>
  <si>
    <t>APL_ORD.DESP_DT.AFAST.4</t>
  </si>
  <si>
    <t>APL_ORD.DESP_DT.AFAST.5</t>
  </si>
  <si>
    <t>APL_ORD.DESP_DT.AFAST.6</t>
  </si>
  <si>
    <t>APL_ORD.DESP_DT.AFAST.7</t>
  </si>
  <si>
    <t>APL_ORD.DESP_DT.AFAST.8</t>
  </si>
  <si>
    <t>APL_ORD.DESP_DT.AFAST.9</t>
  </si>
  <si>
    <t>APL_ORD.DESP_DT.AFAST.10</t>
  </si>
  <si>
    <t>APL_ORD.DESP_DT.AFAST.11</t>
  </si>
  <si>
    <t>APL_ORD.DESP_DT.AFAST.12</t>
  </si>
  <si>
    <t>APL_ORD.DESP_DT.AFAST.13</t>
  </si>
  <si>
    <t>APL_ORD.DESP_DT.AFAST.14</t>
  </si>
  <si>
    <t>APL_ORD.DESP_DT.AFAST.15</t>
  </si>
  <si>
    <t>APL_ORD.DESP_DT.AFAST.16</t>
  </si>
  <si>
    <t>APL_ORD.DESP_DT.AFAST.17</t>
  </si>
  <si>
    <t>APL_ORD.DESP_DT.AFAST.18</t>
  </si>
  <si>
    <t>APL_ORD.DESP_DT.AFAST.19</t>
  </si>
  <si>
    <t>APL_ORD.DESP_DT.AFAST.20</t>
  </si>
  <si>
    <t>Desp_Adm</t>
  </si>
  <si>
    <t>Outras Despesas (especificar, se houver)</t>
  </si>
  <si>
    <t>TOTAL DAS DESPESAS ADMINISTRATIVAS</t>
  </si>
  <si>
    <t>Obs 1. Total da remuneração, proventos e pensões dos segurados vinculados ao regime próprio de previdência social, relativo ao exercício financeiro anterior</t>
  </si>
  <si>
    <r>
      <t xml:space="preserve">REMUNERAÇÃO TOTAL </t>
    </r>
    <r>
      <rPr>
        <i/>
        <sz val="10"/>
        <rFont val="Times New Roman"/>
        <family val="1"/>
      </rPr>
      <t>(obs 1)</t>
    </r>
  </si>
  <si>
    <t>PAE - PROGRAMA DE AUDITORIA ELETRÔNICA</t>
  </si>
  <si>
    <t>BANCO DE DADOS - PAPÉIS DE TRABALHO</t>
  </si>
  <si>
    <t>MARCADOR</t>
  </si>
  <si>
    <t>TRAVA</t>
  </si>
  <si>
    <t>ANEXO</t>
  </si>
  <si>
    <t>ANEXO - NOME</t>
  </si>
  <si>
    <t>AI-INÍCIO</t>
  </si>
  <si>
    <t>AI</t>
  </si>
  <si>
    <t>Com DDD e sem espaços. Ex:  8131817900</t>
  </si>
  <si>
    <t>TRIBUNAL DE CONTAS DE PERNAMBUCO</t>
  </si>
  <si>
    <t xml:space="preserve"> </t>
  </si>
  <si>
    <t>COORDENADORIA DE CONTROLE EXTERNO</t>
  </si>
  <si>
    <t>DATA</t>
  </si>
  <si>
    <t>CÓDIGO</t>
  </si>
  <si>
    <t>DESCRIÇÃO</t>
  </si>
  <si>
    <t/>
  </si>
  <si>
    <t>Responsáveis</t>
  </si>
  <si>
    <t>Informações Iniciais</t>
  </si>
  <si>
    <t>Responsável:</t>
  </si>
  <si>
    <t>E-mail:</t>
  </si>
  <si>
    <t>Telefone:</t>
  </si>
  <si>
    <t>Mudança de gestão (1-sim, 2-não)</t>
  </si>
  <si>
    <t>Pessoal e Encargos Sociais</t>
  </si>
  <si>
    <t>Vencimentos e Vantagens Fixas - Pessoal Civil</t>
  </si>
  <si>
    <t>Salário Família</t>
  </si>
  <si>
    <t>Obrigações Patronais</t>
  </si>
  <si>
    <t>Outras despesas com pessoal administrativo (especificar)</t>
  </si>
  <si>
    <t>Depósitos Compulsórios</t>
  </si>
  <si>
    <t>Indenizações Trabalhistas</t>
  </si>
  <si>
    <t>Ressarcimento de Despesa de Pessoal Requisitado</t>
  </si>
  <si>
    <t>Diárias Pessoal Civil</t>
  </si>
  <si>
    <t>Material de Consumo</t>
  </si>
  <si>
    <t>Passagens e Despesas com Locomoção</t>
  </si>
  <si>
    <t>Serviços de Consultoria</t>
  </si>
  <si>
    <t>Outros Serviços de Terceiros Pessoa Física</t>
  </si>
  <si>
    <t>Locação de Mão-de-Obra</t>
  </si>
  <si>
    <t>Outros Serviços de Terceiros Pessoa Jurídica</t>
  </si>
  <si>
    <t>Auxílio Alimentação</t>
  </si>
  <si>
    <t>Auxílio Transporte</t>
  </si>
  <si>
    <t>Indenizações e Restituições</t>
  </si>
  <si>
    <t>Investimentos e Inversões Financeiras</t>
  </si>
  <si>
    <t>Despesas Administrativas</t>
  </si>
  <si>
    <t>DOCUMENTOS E INFORMAÇÕES GERAIS</t>
  </si>
  <si>
    <t>PREFEITURA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</si>
  <si>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</si>
  <si>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</si>
  <si>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</si>
  <si>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</si>
  <si>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</si>
  <si>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</si>
  <si>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</si>
  <si>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</si>
  <si>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</si>
  <si>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</si>
  <si>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</si>
  <si>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</si>
  <si>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</si>
  <si>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</si>
  <si>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</si>
  <si>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</si>
  <si>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</si>
  <si>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</si>
  <si>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</si>
  <si>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</si>
  <si>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</si>
  <si>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</si>
  <si>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</si>
  <si>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</si>
  <si>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</si>
  <si>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</si>
  <si>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</si>
  <si>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</si>
  <si>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</si>
  <si>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</si>
  <si>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</si>
  <si>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</si>
  <si>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</si>
  <si>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</si>
  <si>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</si>
  <si>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</si>
  <si>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</si>
  <si>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</si>
  <si>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</si>
  <si>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</si>
  <si>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</si>
  <si>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</si>
  <si>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</si>
  <si>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</si>
  <si>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</si>
  <si>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</si>
  <si>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</si>
  <si>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</si>
  <si>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</si>
  <si>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</si>
  <si>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</si>
  <si>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</si>
  <si>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</si>
  <si>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</si>
  <si>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</si>
  <si>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</si>
  <si>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</si>
  <si>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</si>
  <si>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</si>
  <si>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</si>
  <si>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</si>
  <si>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</si>
  <si>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</si>
  <si>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</si>
  <si>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</si>
  <si>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</si>
  <si>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</si>
  <si>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</si>
  <si>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</si>
  <si>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</si>
  <si>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</si>
  <si>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</si>
  <si>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</si>
  <si>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</si>
  <si>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</si>
  <si>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</si>
  <si>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</si>
  <si>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</si>
  <si>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</si>
  <si>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</si>
  <si>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</si>
  <si>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</si>
  <si>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</si>
  <si>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</si>
  <si>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</si>
  <si>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</si>
  <si>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</si>
  <si>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</si>
  <si>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</si>
  <si>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</si>
  <si>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</si>
  <si>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</si>
  <si>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</si>
  <si>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</si>
  <si>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</si>
  <si>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Itaenga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</si>
  <si>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</si>
  <si>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</si>
  <si>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</si>
  <si>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</si>
  <si>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</si>
  <si>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</si>
  <si>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</si>
  <si>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</si>
  <si>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</si>
  <si>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</si>
  <si>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</si>
  <si>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</si>
  <si>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</si>
  <si>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</si>
  <si>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</si>
  <si>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</si>
  <si>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</si>
  <si>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</si>
  <si>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</si>
  <si>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</si>
  <si>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</si>
  <si>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</si>
  <si>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</si>
  <si>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</si>
  <si>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</si>
  <si>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</si>
  <si>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</si>
  <si>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</si>
  <si>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</si>
  <si>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</si>
  <si>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</si>
  <si>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</si>
  <si>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</si>
  <si>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</si>
  <si>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</si>
  <si>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</si>
  <si>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</si>
  <si>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</si>
  <si>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</si>
  <si>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</si>
  <si>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</si>
  <si>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</si>
  <si>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</si>
  <si>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</si>
  <si>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</si>
  <si>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</si>
  <si>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</si>
  <si>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</si>
  <si>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</si>
  <si>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</si>
  <si>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</si>
  <si>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</si>
  <si>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</si>
  <si>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</si>
  <si>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</si>
  <si>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</si>
  <si>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</si>
  <si>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</si>
  <si>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</si>
  <si>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</si>
  <si>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</si>
  <si>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</si>
  <si>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</si>
  <si>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</si>
  <si>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</si>
  <si>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</si>
  <si>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</si>
  <si>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</si>
  <si>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</si>
  <si>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</si>
  <si>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</si>
  <si>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</si>
  <si>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</si>
  <si>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</si>
  <si>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</si>
  <si>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</si>
  <si>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</si>
  <si>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</si>
  <si>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</si>
  <si>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</si>
  <si>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</si>
  <si>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</si>
  <si>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</si>
  <si>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</si>
  <si>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</si>
  <si>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</si>
  <si>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</si>
  <si>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Sentenças Judiciais</t>
  </si>
  <si>
    <t>Despesas de Exercícios Anteriores</t>
  </si>
  <si>
    <t>EMPENHADO</t>
  </si>
  <si>
    <t>Informações Inciais</t>
  </si>
  <si>
    <t>Ordenadores de Despesas</t>
  </si>
  <si>
    <t>COORDENADORIA DE CONTROLE EXTERNO - DEPARTAMENTO DE CONTROLE MUNICIPAL</t>
  </si>
  <si>
    <t>BANCO DE DADOS</t>
  </si>
  <si>
    <t>CARGO</t>
  </si>
  <si>
    <t>Recife</t>
  </si>
  <si>
    <t>AI-FIM</t>
  </si>
  <si>
    <t>Município:</t>
  </si>
  <si>
    <t>NOME</t>
  </si>
  <si>
    <t>CPF</t>
  </si>
  <si>
    <t>ESTADO</t>
  </si>
  <si>
    <t>CIVIL</t>
  </si>
  <si>
    <t>DESIGNAÇÃO</t>
  </si>
  <si>
    <t>AFASTAMENTO</t>
  </si>
  <si>
    <t>Mudança de Gestor</t>
  </si>
  <si>
    <t>Multiplicador 1</t>
  </si>
  <si>
    <t>Multiplicador 2</t>
  </si>
  <si>
    <t>Resultado a somar 1</t>
  </si>
  <si>
    <t>Resultado a somar 2</t>
  </si>
  <si>
    <t>Soma 1</t>
  </si>
  <si>
    <t>Soma 2</t>
  </si>
  <si>
    <t>resto 1</t>
  </si>
  <si>
    <t>resto 2</t>
  </si>
  <si>
    <t xml:space="preserve">CPF </t>
  </si>
  <si>
    <t>ATO / PORTARIA</t>
  </si>
  <si>
    <t>APL_INF.INICIAIS_1</t>
  </si>
  <si>
    <t>APL_INF.INICIAIS_2</t>
  </si>
  <si>
    <t>APL_INF.INICIAIS_3</t>
  </si>
  <si>
    <t>Responável pelo preenchimento das informações - Nome</t>
  </si>
  <si>
    <t>Responável pelo preenchimento das informações - E-mail</t>
  </si>
  <si>
    <t>Responável pelo preenchimento das informações - Telefone</t>
  </si>
  <si>
    <t>ENDEREÇO RESIDENCIAL</t>
  </si>
  <si>
    <t>-</t>
  </si>
  <si>
    <t>X</t>
  </si>
  <si>
    <t>Maria Betânia Pereira</t>
  </si>
  <si>
    <t>conexao@naap.com.br</t>
  </si>
  <si>
    <t>Concluído</t>
  </si>
  <si>
    <t>Aposentadorias, Reserva Remunerada e Reformas</t>
  </si>
  <si>
    <t>Pensões do RPPS e do Militar</t>
  </si>
  <si>
    <t>Outros Benefícios Previdenciarios do servidor ou do militar</t>
  </si>
  <si>
    <t>Presidente</t>
  </si>
  <si>
    <t>Portaria 015/2013</t>
  </si>
  <si>
    <t>Solteira</t>
  </si>
  <si>
    <t>Rua Mario Gomes de Moura,32. Centro- Chã Grande</t>
  </si>
  <si>
    <t>NAAP- Nucleo de Assessoria à Administração Pública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</si>
</sst>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</numFmts>
  <fonts count="51">
    <font>
      <sz val="10"/>
      <name val="Times New Roman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0"/>
    </font>
    <font>
      <sz val="8"/>
      <name val="Times New Roman"/>
      <family val="0"/>
    </font>
    <font>
      <sz val="10"/>
      <color indexed="56"/>
      <name val="Times New Roman"/>
      <family val="1"/>
    </font>
    <font>
      <b/>
      <sz val="10"/>
      <color indexed="9"/>
      <name val="Times New Roman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2"/>
    </font>
    <font>
      <b/>
      <sz val="8"/>
      <color indexed="56"/>
      <name val="Times New Roman"/>
      <family val="1"/>
    </font>
    <font>
      <sz val="10"/>
      <color indexed="17"/>
      <name val="Times New Roman"/>
      <family val="0"/>
    </font>
    <font>
      <b/>
      <sz val="10"/>
      <color indexed="56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9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name val="Times New Roman"/>
      <family val="1"/>
    </font>
    <font>
      <b/>
      <sz val="8"/>
      <color indexed="9"/>
      <name val="Times New Roman"/>
      <family val="0"/>
    </font>
    <font>
      <sz val="11"/>
      <color indexed="9"/>
      <name val="Times New Roman"/>
      <family val="0"/>
    </font>
    <font>
      <b/>
      <sz val="10"/>
      <name val="Arial"/>
      <family val="2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 applyProtection="1">
      <alignment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4" fontId="10" fillId="0" borderId="0" xfId="51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0" fontId="8" fillId="24" borderId="11" xfId="51" applyFont="1" applyFill="1" applyBorder="1" applyAlignment="1" applyProtection="1">
      <alignment horizontal="left" vertical="center"/>
      <protection/>
    </xf>
    <xf numFmtId="4" fontId="8" fillId="24" borderId="11" xfId="51" applyNumberFormat="1" applyFont="1" applyFill="1" applyBorder="1" applyAlignment="1" applyProtection="1">
      <alignment horizontal="center" vertical="center"/>
      <protection/>
    </xf>
    <xf numFmtId="0" fontId="8" fillId="24" borderId="0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" fontId="10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5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/>
      <protection/>
    </xf>
    <xf numFmtId="4" fontId="10" fillId="0" borderId="0" xfId="51" applyNumberFormat="1" applyFont="1" applyFill="1" applyBorder="1" applyAlignment="1" applyProtection="1">
      <alignment horizontal="right" vertical="center" wrapText="1" indent="1"/>
      <protection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horizontal="left" indent="10"/>
      <protection/>
    </xf>
    <xf numFmtId="0" fontId="14" fillId="0" borderId="0" xfId="0" applyFont="1" applyFill="1" applyAlignment="1" applyProtection="1">
      <alignment horizontal="left" indent="10"/>
      <protection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2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40" fillId="25" borderId="0" xfId="50" applyFont="1" applyFill="1" applyAlignment="1" applyProtection="1">
      <alignment vertical="center"/>
      <protection locked="0"/>
    </xf>
    <xf numFmtId="0" fontId="41" fillId="25" borderId="0" xfId="50" applyFont="1" applyFill="1" applyAlignment="1" applyProtection="1">
      <alignment horizontal="left" vertical="center"/>
      <protection locked="0"/>
    </xf>
    <xf numFmtId="0" fontId="40" fillId="25" borderId="0" xfId="50" applyFont="1" applyFill="1" applyAlignment="1" applyProtection="1">
      <alignment horizontal="center" vertical="center"/>
      <protection locked="0"/>
    </xf>
    <xf numFmtId="0" fontId="40" fillId="25" borderId="0" xfId="50" applyFont="1" applyFill="1" applyAlignment="1" applyProtection="1">
      <alignment horizontal="left" vertical="center"/>
      <protection locked="0"/>
    </xf>
    <xf numFmtId="0" fontId="40" fillId="0" borderId="0" xfId="50" applyFont="1" applyFill="1" applyBorder="1" applyAlignment="1" applyProtection="1">
      <alignment vertical="center"/>
      <protection locked="0"/>
    </xf>
    <xf numFmtId="0" fontId="40" fillId="0" borderId="0" xfId="50" applyFont="1" applyFill="1" applyAlignment="1" applyProtection="1">
      <alignment vertical="center"/>
      <protection locked="0"/>
    </xf>
    <xf numFmtId="0" fontId="41" fillId="25" borderId="0" xfId="50" applyFont="1" applyFill="1" applyAlignment="1" applyProtection="1">
      <alignment vertical="center"/>
      <protection locked="0"/>
    </xf>
    <xf numFmtId="0" fontId="20" fillId="25" borderId="0" xfId="50" applyFont="1" applyFill="1" applyAlignment="1" applyProtection="1">
      <alignment horizontal="left" vertical="center"/>
      <protection locked="0"/>
    </xf>
    <xf numFmtId="0" fontId="20" fillId="25" borderId="0" xfId="50" applyFont="1" applyFill="1" applyAlignment="1" applyProtection="1">
      <alignment vertical="center"/>
      <protection locked="0"/>
    </xf>
    <xf numFmtId="0" fontId="20" fillId="25" borderId="13" xfId="50" applyFont="1" applyFill="1" applyBorder="1" applyAlignment="1" applyProtection="1">
      <alignment horizontal="center" vertical="center"/>
      <protection locked="0"/>
    </xf>
    <xf numFmtId="0" fontId="20" fillId="25" borderId="13" xfId="50" applyFont="1" applyFill="1" applyBorder="1" applyAlignment="1" applyProtection="1">
      <alignment vertical="center"/>
      <protection locked="0"/>
    </xf>
    <xf numFmtId="0" fontId="20" fillId="0" borderId="0" xfId="50" applyFont="1" applyFill="1" applyBorder="1" applyAlignment="1" applyProtection="1">
      <alignment vertical="center"/>
      <protection locked="0"/>
    </xf>
    <xf numFmtId="0" fontId="20" fillId="25" borderId="0" xfId="50" applyFont="1" applyFill="1" applyAlignment="1" applyProtection="1">
      <alignment horizontal="center" vertical="center"/>
      <protection locked="0"/>
    </xf>
    <xf numFmtId="0" fontId="20" fillId="25" borderId="0" xfId="50" applyFont="1" applyFill="1" applyBorder="1" applyAlignment="1" applyProtection="1">
      <alignment vertical="center"/>
      <protection locked="0"/>
    </xf>
    <xf numFmtId="4" fontId="40" fillId="25" borderId="0" xfId="50" applyNumberFormat="1" applyFont="1" applyFill="1" applyBorder="1" applyAlignment="1" applyProtection="1">
      <alignment horizontal="right" vertical="center"/>
      <protection locked="0"/>
    </xf>
    <xf numFmtId="0" fontId="40" fillId="25" borderId="0" xfId="50" applyFont="1" applyFill="1" applyBorder="1" applyAlignment="1" applyProtection="1">
      <alignment vertical="center"/>
      <protection locked="0"/>
    </xf>
    <xf numFmtId="0" fontId="40" fillId="22" borderId="0" xfId="50" applyFont="1" applyFill="1" applyBorder="1" applyAlignment="1" applyProtection="1">
      <alignment horizontal="center" vertical="center"/>
      <protection locked="0"/>
    </xf>
    <xf numFmtId="0" fontId="40" fillId="22" borderId="0" xfId="50" applyFont="1" applyFill="1" applyBorder="1" applyAlignment="1" applyProtection="1">
      <alignment vertical="center"/>
      <protection locked="0"/>
    </xf>
    <xf numFmtId="0" fontId="20" fillId="25" borderId="14" xfId="50" applyFont="1" applyFill="1" applyBorder="1" applyAlignment="1" applyProtection="1">
      <alignment vertical="center"/>
      <protection locked="0"/>
    </xf>
    <xf numFmtId="4" fontId="40" fillId="0" borderId="0" xfId="5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 indent="1"/>
      <protection/>
    </xf>
    <xf numFmtId="0" fontId="15" fillId="0" borderId="0" xfId="0" applyFont="1" applyAlignment="1" applyProtection="1">
      <alignment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 indent="1"/>
      <protection/>
    </xf>
    <xf numFmtId="4" fontId="3" fillId="0" borderId="0" xfId="51" applyNumberFormat="1" applyFont="1" applyFill="1" applyBorder="1" applyAlignment="1" applyProtection="1">
      <alignment vertical="center" wrapText="1"/>
      <protection/>
    </xf>
    <xf numFmtId="4" fontId="10" fillId="0" borderId="0" xfId="51" applyNumberFormat="1" applyFont="1" applyFill="1" applyBorder="1" applyAlignment="1" applyProtection="1">
      <alignment vertical="center" wrapText="1"/>
      <protection locked="0"/>
    </xf>
    <xf numFmtId="4" fontId="10" fillId="0" borderId="0" xfId="51" applyNumberFormat="1" applyFont="1" applyFill="1" applyBorder="1" applyAlignment="1" applyProtection="1">
      <alignment vertical="center" wrapText="1"/>
      <protection/>
    </xf>
    <xf numFmtId="4" fontId="10" fillId="0" borderId="0" xfId="51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/>
      <protection/>
    </xf>
    <xf numFmtId="4" fontId="20" fillId="25" borderId="13" xfId="50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50" applyFont="1" applyFill="1" applyBorder="1" applyAlignment="1" applyProtection="1">
      <alignment vertical="center"/>
      <protection/>
    </xf>
    <xf numFmtId="0" fontId="4" fillId="22" borderId="0" xfId="0" applyFont="1" applyFill="1" applyAlignment="1" applyProtection="1">
      <alignment horizontal="left"/>
      <protection/>
    </xf>
    <xf numFmtId="0" fontId="4" fillId="22" borderId="0" xfId="0" applyFont="1" applyFill="1" applyAlignment="1" applyProtection="1">
      <alignment/>
      <protection/>
    </xf>
    <xf numFmtId="4" fontId="4" fillId="22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0" fillId="25" borderId="0" xfId="50" applyNumberFormat="1" applyFont="1" applyFill="1" applyBorder="1" applyAlignment="1" applyProtection="1">
      <alignment horizontal="left" vertical="center"/>
      <protection locked="0"/>
    </xf>
    <xf numFmtId="0" fontId="40" fillId="22" borderId="0" xfId="50" applyFont="1" applyFill="1" applyBorder="1" applyAlignment="1" applyProtection="1">
      <alignment horizontal="left" vertical="center"/>
      <protection locked="0"/>
    </xf>
    <xf numFmtId="4" fontId="40" fillId="22" borderId="0" xfId="50" applyNumberFormat="1" applyFont="1" applyFill="1" applyBorder="1" applyAlignment="1" applyProtection="1">
      <alignment horizontal="right" vertical="center"/>
      <protection locked="0"/>
    </xf>
    <xf numFmtId="0" fontId="20" fillId="22" borderId="0" xfId="50" applyFont="1" applyFill="1" applyAlignment="1" applyProtection="1">
      <alignment horizontal="left" vertical="center"/>
      <protection locked="0"/>
    </xf>
    <xf numFmtId="0" fontId="20" fillId="22" borderId="0" xfId="50" applyFont="1" applyFill="1" applyAlignment="1" applyProtection="1">
      <alignment horizontal="center" vertical="center"/>
      <protection locked="0"/>
    </xf>
    <xf numFmtId="0" fontId="20" fillId="22" borderId="0" xfId="50" applyFont="1" applyFill="1" applyAlignment="1" applyProtection="1">
      <alignment vertical="center"/>
      <protection locked="0"/>
    </xf>
    <xf numFmtId="0" fontId="20" fillId="22" borderId="0" xfId="50" applyFont="1" applyFill="1" applyBorder="1" applyAlignment="1" applyProtection="1">
      <alignment vertical="center"/>
      <protection locked="0"/>
    </xf>
    <xf numFmtId="180" fontId="10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8" fillId="24" borderId="15" xfId="51" applyFont="1" applyFill="1" applyBorder="1" applyAlignment="1" applyProtection="1">
      <alignment horizontal="center" vertical="center"/>
      <protection/>
    </xf>
    <xf numFmtId="0" fontId="8" fillId="24" borderId="16" xfId="51" applyFont="1" applyFill="1" applyBorder="1" applyAlignment="1" applyProtection="1">
      <alignment horizontal="center" vertical="center"/>
      <protection/>
    </xf>
    <xf numFmtId="0" fontId="8" fillId="24" borderId="11" xfId="51" applyFont="1" applyFill="1" applyBorder="1" applyAlignment="1" applyProtection="1">
      <alignment horizontal="center" vertical="center"/>
      <protection/>
    </xf>
    <xf numFmtId="0" fontId="8" fillId="24" borderId="15" xfId="51" applyFont="1" applyFill="1" applyBorder="1" applyAlignment="1" applyProtection="1">
      <alignment horizontal="left" vertical="center"/>
      <protection/>
    </xf>
    <xf numFmtId="0" fontId="8" fillId="24" borderId="16" xfId="51" applyFont="1" applyFill="1" applyBorder="1" applyAlignment="1" applyProtection="1">
      <alignment horizontal="left" vertical="center"/>
      <protection/>
    </xf>
    <xf numFmtId="0" fontId="8" fillId="24" borderId="11" xfId="51" applyFont="1" applyFill="1" applyBorder="1" applyAlignment="1" applyProtection="1">
      <alignment horizontal="left" vertical="center"/>
      <protection/>
    </xf>
    <xf numFmtId="0" fontId="8" fillId="24" borderId="11" xfId="5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4" fontId="10" fillId="0" borderId="0" xfId="51" applyNumberFormat="1" applyFont="1" applyFill="1" applyBorder="1" applyAlignment="1" applyProtection="1">
      <alignment horizontal="left" vertical="center" wrapText="1"/>
      <protection locked="0"/>
    </xf>
    <xf numFmtId="4" fontId="10" fillId="0" borderId="0" xfId="51" applyNumberFormat="1" applyFont="1" applyFill="1" applyBorder="1" applyAlignment="1" applyProtection="1">
      <alignment vertical="center" wrapText="1"/>
      <protection locked="0"/>
    </xf>
    <xf numFmtId="179" fontId="10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51" applyNumberFormat="1" applyFont="1" applyFill="1" applyBorder="1" applyAlignment="1" applyProtection="1">
      <alignment horizontal="left" vertical="center" wrapText="1" indent="1"/>
      <protection locked="0"/>
    </xf>
    <xf numFmtId="180" fontId="10" fillId="0" borderId="0" xfId="5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5" fillId="16" borderId="0" xfId="0" applyFont="1" applyFill="1" applyAlignment="1" applyProtection="1">
      <alignment/>
      <protection/>
    </xf>
    <xf numFmtId="179" fontId="4" fillId="16" borderId="0" xfId="0" applyNumberFormat="1" applyFont="1" applyFill="1" applyAlignment="1" applyProtection="1">
      <alignment/>
      <protection/>
    </xf>
    <xf numFmtId="0" fontId="45" fillId="1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5" fillId="0" borderId="0" xfId="51" applyFont="1" applyFill="1" applyBorder="1" applyAlignment="1" applyProtection="1">
      <alignment horizontal="left" vertical="center" indent="6"/>
      <protection/>
    </xf>
    <xf numFmtId="0" fontId="5" fillId="0" borderId="0" xfId="51" applyFont="1" applyFill="1" applyBorder="1" applyAlignment="1" applyProtection="1">
      <alignment horizontal="center" vertical="center"/>
      <protection/>
    </xf>
    <xf numFmtId="4" fontId="5" fillId="0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51" applyNumberFormat="1" applyFont="1" applyFill="1" applyBorder="1" applyAlignment="1" applyProtection="1">
      <alignment horizontal="left" vertical="center"/>
      <protection/>
    </xf>
    <xf numFmtId="173" fontId="5" fillId="0" borderId="0" xfId="51" applyNumberFormat="1" applyFont="1" applyFill="1" applyBorder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/>
      <protection/>
    </xf>
    <xf numFmtId="0" fontId="8" fillId="24" borderId="0" xfId="51" applyFont="1" applyFill="1" applyBorder="1" applyAlignment="1" applyProtection="1">
      <alignment horizontal="center" vertical="center"/>
      <protection/>
    </xf>
    <xf numFmtId="0" fontId="8" fillId="24" borderId="0" xfId="51" applyFont="1" applyFill="1" applyBorder="1" applyAlignment="1" applyProtection="1">
      <alignment horizontal="left" vertical="center"/>
      <protection/>
    </xf>
    <xf numFmtId="173" fontId="40" fillId="25" borderId="0" xfId="50" applyNumberFormat="1" applyFont="1" applyFill="1" applyBorder="1" applyAlignment="1" applyProtection="1">
      <alignment horizontal="right" vertical="center"/>
      <protection locked="0"/>
    </xf>
    <xf numFmtId="0" fontId="40" fillId="22" borderId="0" xfId="50" applyFont="1" applyFill="1" applyAlignment="1" applyProtection="1">
      <alignment horizontal="left" vertical="center"/>
      <protection locked="0"/>
    </xf>
    <xf numFmtId="0" fontId="40" fillId="22" borderId="0" xfId="50" applyFont="1" applyFill="1" applyAlignment="1" applyProtection="1">
      <alignment horizontal="center" vertical="center"/>
      <protection locked="0"/>
    </xf>
    <xf numFmtId="0" fontId="40" fillId="22" borderId="0" xfId="50" applyFont="1" applyFill="1" applyAlignment="1" applyProtection="1">
      <alignment vertical="center"/>
      <protection locked="0"/>
    </xf>
    <xf numFmtId="0" fontId="46" fillId="25" borderId="0" xfId="5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211" fontId="40" fillId="25" borderId="0" xfId="50" applyNumberFormat="1" applyFont="1" applyFill="1" applyBorder="1" applyAlignment="1" applyProtection="1">
      <alignment horizontal="left" vertical="center"/>
      <protection locked="0"/>
    </xf>
    <xf numFmtId="4" fontId="0" fillId="0" borderId="0" xfId="51" applyNumberFormat="1" applyFont="1" applyFill="1" applyBorder="1" applyAlignment="1" applyProtection="1">
      <alignment horizontal="left" vertical="center" wrapText="1" indent="2"/>
      <protection locked="0"/>
    </xf>
    <xf numFmtId="0" fontId="48" fillId="0" borderId="0" xfId="0" applyFont="1" applyAlignment="1" applyProtection="1">
      <alignment horizontal="left" vertical="top" wrapText="1" indent="3"/>
      <protection/>
    </xf>
    <xf numFmtId="0" fontId="49" fillId="0" borderId="0" xfId="0" applyFont="1" applyAlignment="1" applyProtection="1">
      <alignment horizontal="left" indent="2"/>
      <protection/>
    </xf>
    <xf numFmtId="0" fontId="4" fillId="0" borderId="0" xfId="0" applyFont="1" applyAlignment="1" applyProtection="1">
      <alignment horizontal="left"/>
      <protection locked="0"/>
    </xf>
    <xf numFmtId="0" fontId="18" fillId="26" borderId="0" xfId="5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8" fillId="24" borderId="17" xfId="51" applyFont="1" applyFill="1" applyBorder="1" applyAlignment="1" applyProtection="1">
      <alignment horizontal="center" vertical="center" wrapText="1"/>
      <protection/>
    </xf>
    <xf numFmtId="0" fontId="8" fillId="24" borderId="18" xfId="5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C PM MODELO 2009" xfId="50"/>
    <cellStyle name="Normal_Plan2" xfId="51"/>
    <cellStyle name="Normal_STN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rgb="FFFF0000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0000"/>
      </font>
      <fill>
        <patternFill patternType="none">
          <bgColor indexed="65"/>
        </patternFill>
      </fill>
      <border/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85725</xdr:rowOff>
    </xdr:from>
    <xdr:to>
      <xdr:col>27</xdr:col>
      <xdr:colOff>85725</xdr:colOff>
      <xdr:row>4</xdr:row>
      <xdr:rowOff>57150</xdr:rowOff>
    </xdr:to>
    <xdr:pic>
      <xdr:nvPicPr>
        <xdr:cNvPr id="1" name="Picture 12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57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114300</xdr:rowOff>
    </xdr:from>
    <xdr:to>
      <xdr:col>2</xdr:col>
      <xdr:colOff>4981575</xdr:colOff>
      <xdr:row>4</xdr:row>
      <xdr:rowOff>0</xdr:rowOff>
    </xdr:to>
    <xdr:pic>
      <xdr:nvPicPr>
        <xdr:cNvPr id="1" name="Picture 29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1430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85725</xdr:rowOff>
    </xdr:from>
    <xdr:to>
      <xdr:col>5</xdr:col>
      <xdr:colOff>561975</xdr:colOff>
      <xdr:row>3</xdr:row>
      <xdr:rowOff>133350</xdr:rowOff>
    </xdr:to>
    <xdr:pic>
      <xdr:nvPicPr>
        <xdr:cNvPr id="1" name="Picture 5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57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142875</xdr:rowOff>
    </xdr:from>
    <xdr:to>
      <xdr:col>4</xdr:col>
      <xdr:colOff>676275</xdr:colOff>
      <xdr:row>4</xdr:row>
      <xdr:rowOff>0</xdr:rowOff>
    </xdr:to>
    <xdr:pic>
      <xdr:nvPicPr>
        <xdr:cNvPr id="1" name="Picture 1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2762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838200</xdr:colOff>
      <xdr:row>4</xdr:row>
      <xdr:rowOff>152400</xdr:rowOff>
    </xdr:to>
    <xdr:pic>
      <xdr:nvPicPr>
        <xdr:cNvPr id="1" name="Picture 5" descr="TCE 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EMunicipal_2012\X_Arquivos%20Extra%20Sistema\Aplicativo%20de%20Informacoes%202012\Prefeitura\7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EMunicipal_2012\X_Arquivos%20Extra%20Sistema\Aplicativo%20de%20Informacoes%202012\Prefeitura\PAE%202011\BD%20PC%20PM%202010\PTs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EMunicipal_2012\X_Arquivos%20Extra%20Sistema\Aplicativo%20de%20Informacoes%202012\Prefeitura\PAE%202011\BD%20PC%20PM%202010\PC%20PM%20MODEL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ponsáveis"/>
      <sheetName val="Informações Diversas"/>
      <sheetName val="Ordenadores de Despesas"/>
      <sheetName val="Receita Arrecadada"/>
      <sheetName val="Receita Própria Orçada"/>
      <sheetName val="Despesa por Função"/>
      <sheetName val="Despesa Classif. Instit."/>
      <sheetName val="Demonstrativo Duodécimo"/>
      <sheetName val="RPPS"/>
      <sheetName val="RGPS"/>
      <sheetName val="Ficha Financeira - Ag. Político"/>
      <sheetName val="Subsídio Fixado - Ag. Político"/>
      <sheetName val="Restos a Pagar"/>
      <sheetName val="Magistério"/>
      <sheetName val="DTP"/>
      <sheetName val="Comissões de Licitação"/>
      <sheetName val="Despesa Realizada Câmara"/>
      <sheetName val="Ordenadores de Despesas (2)"/>
      <sheetName val="Despesa Realizada"/>
      <sheetName val="BDValores"/>
      <sheetName val="Sumário"/>
      <sheetName val="TCE Audin"/>
    </sheetNames>
    <sheetDataSet>
      <sheetData sheetId="0">
        <row r="25">
          <cell r="AU25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B1:CV275"/>
  <sheetViews>
    <sheetView showGridLines="0" showRowColHeaders="0" zoomScalePageLayoutView="0" workbookViewId="0" topLeftCell="A1">
      <selection activeCell="H18" sqref="H18:X18"/>
    </sheetView>
  </sheetViews>
  <sheetFormatPr defaultColWidth="9.33203125" defaultRowHeight="12.75"/>
  <cols>
    <col min="1" max="1" width="12.83203125" style="24" customWidth="1"/>
    <col min="2" max="2" width="2.83203125" style="9" hidden="1" customWidth="1"/>
    <col min="3" max="3" width="1.66796875" style="4" customWidth="1"/>
    <col min="4" max="4" width="3.83203125" style="10" customWidth="1"/>
    <col min="5" max="5" width="3.83203125" style="23" customWidth="1"/>
    <col min="6" max="6" width="1.83203125" style="9" customWidth="1"/>
    <col min="7" max="7" width="3.83203125" style="9" customWidth="1"/>
    <col min="8" max="8" width="4.66015625" style="9" customWidth="1"/>
    <col min="9" max="15" width="3.83203125" style="9" customWidth="1"/>
    <col min="16" max="16" width="6" style="9" customWidth="1"/>
    <col min="17" max="35" width="3.83203125" style="9" customWidth="1"/>
    <col min="36" max="36" width="5.5" style="9" customWidth="1"/>
    <col min="37" max="46" width="3.83203125" style="9" customWidth="1"/>
    <col min="47" max="51" width="3.83203125" style="9" hidden="1" customWidth="1"/>
    <col min="52" max="53" width="22.16015625" style="9" hidden="1" customWidth="1"/>
    <col min="54" max="97" width="4" style="9" hidden="1" customWidth="1"/>
    <col min="98" max="103" width="4.16015625" style="9" hidden="1" customWidth="1"/>
    <col min="104" max="107" width="9.33203125" style="9" hidden="1" customWidth="1"/>
    <col min="108" max="108" width="16.16015625" style="9" hidden="1" customWidth="1"/>
    <col min="109" max="109" width="16.16015625" style="9" customWidth="1"/>
    <col min="110" max="16384" width="9.33203125" style="9" customWidth="1"/>
  </cols>
  <sheetData>
    <row r="1" spans="3:100" ht="12.75">
      <c r="C1" s="9"/>
      <c r="CV1" s="80"/>
    </row>
    <row r="2" ht="12.75"/>
    <row r="3" ht="12.75"/>
    <row r="4" ht="12.75"/>
    <row r="5" ht="7.5" customHeight="1"/>
    <row r="6" spans="3:39" ht="12.75">
      <c r="C6" s="137" t="s">
        <v>447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</row>
    <row r="7" spans="3:6" ht="4.5" customHeight="1">
      <c r="C7" s="22"/>
      <c r="D7" s="22"/>
      <c r="F7" s="19"/>
    </row>
    <row r="8" spans="3:6" ht="4.5" customHeight="1" hidden="1">
      <c r="C8" s="60" t="e">
        <f>IF(#REF!="","","PREFEITURA MUNICIPAL DE "&amp;UPPER(#REF!))</f>
        <v>#REF!</v>
      </c>
      <c r="D8" s="60"/>
      <c r="F8" s="19"/>
    </row>
    <row r="9" spans="2:39" ht="4.5" customHeight="1" thickBot="1">
      <c r="B9" s="11"/>
      <c r="C9" s="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20.25" customHeight="1" thickTop="1"/>
    <row r="11" ht="6.75" customHeight="1"/>
    <row r="12" spans="3:39" ht="18.75">
      <c r="C12" s="136" t="s">
        <v>232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4:6" ht="6.75" customHeight="1">
      <c r="D13" s="4"/>
      <c r="E13" s="4"/>
      <c r="F13" s="4"/>
    </row>
    <row r="14" spans="2:5" ht="7.5" customHeight="1">
      <c r="B14" s="6"/>
      <c r="C14" s="6"/>
      <c r="D14" s="6"/>
      <c r="E14" s="6"/>
    </row>
    <row r="15" spans="2:4" ht="12.75">
      <c r="B15" s="6"/>
      <c r="D15" s="6" t="s">
        <v>452</v>
      </c>
    </row>
    <row r="16" spans="2:4" ht="12.75">
      <c r="B16" s="6"/>
      <c r="C16" s="63"/>
      <c r="D16" s="9"/>
    </row>
    <row r="17" spans="2:4" ht="12.75">
      <c r="B17" s="6"/>
      <c r="C17" s="63"/>
      <c r="D17" s="9"/>
    </row>
    <row r="18" spans="2:24" ht="12.75">
      <c r="B18" s="6"/>
      <c r="C18" s="9"/>
      <c r="D18" s="6" t="s">
        <v>233</v>
      </c>
      <c r="E18" s="9"/>
      <c r="F18" s="23"/>
      <c r="H18" s="135" t="s">
        <v>489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2:24" ht="12.75">
      <c r="B19" s="6"/>
      <c r="C19" s="9"/>
      <c r="D19" s="6" t="s">
        <v>234</v>
      </c>
      <c r="E19" s="9"/>
      <c r="F19" s="23"/>
      <c r="H19" s="135" t="s">
        <v>480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2:13" ht="12.75">
      <c r="B20" s="6"/>
      <c r="C20" s="9"/>
      <c r="D20" s="6" t="s">
        <v>235</v>
      </c>
      <c r="E20" s="9"/>
      <c r="F20" s="23"/>
      <c r="H20" s="135">
        <v>8137213311</v>
      </c>
      <c r="I20" s="135"/>
      <c r="J20" s="135"/>
      <c r="K20" s="135"/>
      <c r="L20" s="135"/>
      <c r="M20" s="61" t="s">
        <v>223</v>
      </c>
    </row>
    <row r="21" spans="2:4" ht="14.25" customHeight="1">
      <c r="B21" s="6"/>
      <c r="C21" s="63"/>
      <c r="D21" s="9"/>
    </row>
    <row r="22" spans="2:48" ht="12.75">
      <c r="B22" s="6"/>
      <c r="C22" s="63"/>
      <c r="D22" s="9"/>
      <c r="AU22" s="64">
        <v>2</v>
      </c>
      <c r="AV22" s="62" t="s">
        <v>236</v>
      </c>
    </row>
    <row r="23" spans="3:4" ht="12.75">
      <c r="C23" s="9"/>
      <c r="D23" s="7"/>
    </row>
    <row r="24" spans="3:4" ht="12.75">
      <c r="C24" s="9"/>
      <c r="D24" s="7"/>
    </row>
    <row r="25" spans="3:4" ht="12.75">
      <c r="C25" s="9"/>
      <c r="D25" s="7"/>
    </row>
    <row r="26" spans="3:4" ht="12.75">
      <c r="C26" s="9"/>
      <c r="D26" s="7"/>
    </row>
    <row r="27" spans="3:4" ht="12.75">
      <c r="C27" s="9"/>
      <c r="D27" s="7"/>
    </row>
    <row r="28" spans="3:4" ht="12.75">
      <c r="C28" s="9"/>
      <c r="D28" s="7"/>
    </row>
    <row r="29" spans="3:4" ht="12.75">
      <c r="C29" s="9"/>
      <c r="D29" s="7"/>
    </row>
    <row r="30" spans="3:4" ht="12.75">
      <c r="C30" s="9"/>
      <c r="D30" s="7"/>
    </row>
    <row r="31" spans="3:4" ht="12.75">
      <c r="C31" s="9"/>
      <c r="D31" s="7"/>
    </row>
    <row r="32" spans="3:4" ht="12.75">
      <c r="C32" s="9"/>
      <c r="D32" s="7"/>
    </row>
    <row r="33" spans="3:4" ht="12.75">
      <c r="C33" s="9"/>
      <c r="D33" s="7"/>
    </row>
    <row r="34" spans="3:4" ht="12.75">
      <c r="C34" s="9"/>
      <c r="D34" s="7"/>
    </row>
    <row r="35" spans="3:4" ht="12.75">
      <c r="C35" s="9"/>
      <c r="D35" s="7"/>
    </row>
    <row r="36" spans="3:4" ht="12.75">
      <c r="C36" s="9"/>
      <c r="D36" s="7"/>
    </row>
    <row r="37" spans="3:4" ht="12.75">
      <c r="C37" s="9"/>
      <c r="D37" s="7"/>
    </row>
    <row r="38" spans="3:4" ht="12.75">
      <c r="C38" s="9"/>
      <c r="D38" s="7"/>
    </row>
    <row r="39" spans="3:4" ht="12.75">
      <c r="C39" s="9"/>
      <c r="D39" s="7"/>
    </row>
    <row r="40" spans="3:4" ht="12.75">
      <c r="C40" s="9"/>
      <c r="D40" s="7"/>
    </row>
    <row r="41" spans="3:4" ht="12.75">
      <c r="C41" s="9"/>
      <c r="D41" s="7"/>
    </row>
    <row r="42" spans="3:4" ht="12.75">
      <c r="C42" s="9"/>
      <c r="D42" s="7"/>
    </row>
    <row r="43" spans="3:4" ht="12.75">
      <c r="C43" s="9"/>
      <c r="D43" s="7"/>
    </row>
    <row r="44" spans="3:4" ht="12.75">
      <c r="C44" s="9"/>
      <c r="D44" s="7"/>
    </row>
    <row r="45" spans="3:4" ht="12.75">
      <c r="C45" s="9"/>
      <c r="D45" s="7"/>
    </row>
    <row r="46" spans="3:4" ht="12.75">
      <c r="C46" s="9"/>
      <c r="D46" s="7"/>
    </row>
    <row r="47" spans="3:4" ht="12.75">
      <c r="C47" s="9"/>
      <c r="D47" s="7"/>
    </row>
    <row r="48" spans="3:4" ht="12.75">
      <c r="C48" s="9"/>
      <c r="D48" s="7"/>
    </row>
    <row r="49" spans="3:4" ht="12.75">
      <c r="C49" s="9"/>
      <c r="D49" s="7"/>
    </row>
    <row r="50" spans="3:4" ht="12.75">
      <c r="C50" s="9"/>
      <c r="D50" s="7"/>
    </row>
    <row r="51" spans="3:4" ht="12.75">
      <c r="C51" s="9"/>
      <c r="D51" s="7"/>
    </row>
    <row r="52" spans="3:4" ht="12.75">
      <c r="C52" s="9"/>
      <c r="D52" s="7"/>
    </row>
    <row r="53" spans="3:4" ht="12.75">
      <c r="C53" s="9"/>
      <c r="D53" s="7"/>
    </row>
    <row r="54" spans="3:4" ht="12.75">
      <c r="C54" s="9"/>
      <c r="D54" s="7"/>
    </row>
    <row r="55" spans="3:4" ht="12.75">
      <c r="C55" s="9"/>
      <c r="D55" s="7"/>
    </row>
    <row r="56" spans="3:4" ht="12.75">
      <c r="C56" s="9"/>
      <c r="D56" s="7"/>
    </row>
    <row r="57" spans="3:4" ht="12.75">
      <c r="C57" s="9"/>
      <c r="D57" s="7"/>
    </row>
    <row r="58" spans="3:4" ht="12.75">
      <c r="C58" s="9"/>
      <c r="D58" s="7"/>
    </row>
    <row r="59" spans="3:4" ht="12.75">
      <c r="C59" s="9"/>
      <c r="D59" s="7"/>
    </row>
    <row r="60" spans="3:4" ht="12.75">
      <c r="C60" s="9"/>
      <c r="D60" s="7"/>
    </row>
    <row r="61" spans="3:4" ht="12.75">
      <c r="C61" s="9"/>
      <c r="D61" s="7"/>
    </row>
    <row r="62" spans="3:4" ht="12.75">
      <c r="C62" s="9"/>
      <c r="D62" s="7"/>
    </row>
    <row r="63" spans="3:4" ht="12.75">
      <c r="C63" s="9"/>
      <c r="D63" s="7"/>
    </row>
    <row r="64" spans="3:4" ht="12.75">
      <c r="C64" s="9"/>
      <c r="D64" s="7"/>
    </row>
    <row r="65" spans="3:4" ht="12.75">
      <c r="C65" s="9"/>
      <c r="D65" s="7"/>
    </row>
    <row r="66" spans="3:4" ht="12.75">
      <c r="C66" s="9"/>
      <c r="D66" s="7"/>
    </row>
    <row r="67" spans="3:4" ht="12.75">
      <c r="C67" s="9"/>
      <c r="D67" s="7"/>
    </row>
    <row r="68" spans="3:4" ht="12.75">
      <c r="C68" s="9"/>
      <c r="D68" s="7"/>
    </row>
    <row r="69" spans="3:4" ht="12.75">
      <c r="C69" s="9"/>
      <c r="D69" s="7"/>
    </row>
    <row r="70" spans="3:4" ht="12.75">
      <c r="C70" s="9"/>
      <c r="D70" s="7"/>
    </row>
    <row r="71" spans="3:4" ht="12.75">
      <c r="C71" s="9"/>
      <c r="D71" s="7"/>
    </row>
    <row r="72" spans="3:4" ht="12.75">
      <c r="C72" s="9"/>
      <c r="D72" s="7"/>
    </row>
    <row r="73" spans="3:4" ht="12.75">
      <c r="C73" s="9"/>
      <c r="D73" s="17"/>
    </row>
    <row r="74" spans="3:4" ht="12.75">
      <c r="C74" s="9"/>
      <c r="D74" s="17"/>
    </row>
    <row r="75" spans="3:4" ht="12.75">
      <c r="C75" s="9"/>
      <c r="D75" s="17"/>
    </row>
    <row r="76" spans="3:4" ht="12.75">
      <c r="C76" s="9"/>
      <c r="D76" s="17"/>
    </row>
    <row r="77" spans="3:4" ht="12.75">
      <c r="C77" s="9"/>
      <c r="D77" s="17"/>
    </row>
    <row r="78" spans="3:4" ht="12.75">
      <c r="C78" s="9"/>
      <c r="D78" s="17"/>
    </row>
    <row r="79" spans="3:4" ht="12.75">
      <c r="C79" s="9"/>
      <c r="D79" s="17"/>
    </row>
    <row r="80" spans="3:4" ht="12.75">
      <c r="C80" s="9"/>
      <c r="D80" s="17"/>
    </row>
    <row r="81" spans="3:4" ht="12.75">
      <c r="C81" s="9"/>
      <c r="D81" s="17"/>
    </row>
    <row r="82" spans="3:4" ht="12.75">
      <c r="C82" s="9"/>
      <c r="D82" s="17"/>
    </row>
    <row r="83" spans="3:4" ht="12.75">
      <c r="C83" s="9"/>
      <c r="D83" s="17"/>
    </row>
    <row r="84" spans="3:4" ht="12.75">
      <c r="C84" s="9"/>
      <c r="D84" s="17"/>
    </row>
    <row r="85" spans="3:4" ht="12.75">
      <c r="C85" s="9"/>
      <c r="D85" s="17"/>
    </row>
    <row r="86" spans="3:4" ht="12.75">
      <c r="C86" s="9"/>
      <c r="D86" s="17"/>
    </row>
    <row r="87" spans="3:4" ht="12.75">
      <c r="C87" s="9"/>
      <c r="D87" s="17"/>
    </row>
    <row r="88" spans="3:4" ht="12.75">
      <c r="C88" s="9"/>
      <c r="D88" s="17"/>
    </row>
    <row r="89" spans="3:4" ht="12.75">
      <c r="C89" s="9"/>
      <c r="D89" s="17"/>
    </row>
    <row r="90" spans="3:4" ht="12.75">
      <c r="C90" s="9"/>
      <c r="D90" s="17"/>
    </row>
    <row r="91" spans="3:4" ht="12.75">
      <c r="C91" s="9"/>
      <c r="D91" s="17"/>
    </row>
    <row r="92" spans="3:4" ht="12.75">
      <c r="C92" s="9"/>
      <c r="D92" s="17"/>
    </row>
    <row r="93" spans="3:4" ht="12.75">
      <c r="C93" s="9"/>
      <c r="D93" s="17"/>
    </row>
    <row r="94" spans="3:4" ht="12.75">
      <c r="C94" s="9"/>
      <c r="D94" s="17"/>
    </row>
    <row r="95" spans="3:4" ht="12.75">
      <c r="C95" s="9"/>
      <c r="D95" s="17"/>
    </row>
    <row r="96" spans="3:4" ht="12.75">
      <c r="C96" s="9"/>
      <c r="D96" s="17"/>
    </row>
    <row r="97" spans="3:4" ht="12.75">
      <c r="C97" s="9"/>
      <c r="D97" s="17"/>
    </row>
    <row r="98" spans="3:4" ht="12.75">
      <c r="C98" s="9"/>
      <c r="D98" s="17"/>
    </row>
    <row r="99" spans="3:4" ht="12.75">
      <c r="C99" s="9"/>
      <c r="D99" s="17"/>
    </row>
    <row r="100" spans="3:4" ht="12.75">
      <c r="C100" s="9"/>
      <c r="D100" s="17"/>
    </row>
    <row r="101" spans="3:4" ht="12.75">
      <c r="C101" s="9"/>
      <c r="D101" s="17"/>
    </row>
    <row r="102" spans="3:4" ht="12.75">
      <c r="C102" s="9"/>
      <c r="D102" s="17"/>
    </row>
    <row r="103" spans="3:4" ht="12.75">
      <c r="C103" s="9"/>
      <c r="D103" s="17"/>
    </row>
    <row r="104" spans="3:4" ht="12.75">
      <c r="C104" s="9"/>
      <c r="D104" s="17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</sheetData>
  <sheetProtection password="C61A" sheet="1" selectLockedCells="1"/>
  <mergeCells count="5">
    <mergeCell ref="H20:L20"/>
    <mergeCell ref="C12:AM12"/>
    <mergeCell ref="C6:AM6"/>
    <mergeCell ref="H18:X18"/>
    <mergeCell ref="H19:X19"/>
  </mergeCells>
  <conditionalFormatting sqref="D14:E14 D23:D104">
    <cfRule type="expression" priority="1" dxfId="13" stopIfTrue="1">
      <formula>$F14&lt;&gt;$I14</formula>
    </cfRule>
  </conditionalFormatting>
  <conditionalFormatting sqref="H20:L20 H18:X19">
    <cfRule type="cellIs" priority="2" dxfId="14" operator="equal" stopIfTrue="1">
      <formula>""</formula>
    </cfRule>
  </conditionalFormatting>
  <conditionalFormatting sqref="C17 B15:B22 D18:D20 C21:C22">
    <cfRule type="expression" priority="3" dxfId="15" stopIfTrue="1">
      <formula>OR(#REF!&gt;0,#REF!&lt;0)</formula>
    </cfRule>
  </conditionalFormatting>
  <conditionalFormatting sqref="C16 D15">
    <cfRule type="expression" priority="4" dxfId="13" stopIfTrue="1">
      <formula>(#REF!&lt;&gt;0)</formula>
    </cfRule>
  </conditionalFormatting>
  <dataValidations count="1">
    <dataValidation type="whole" allowBlank="1" showInputMessage="1" showErrorMessage="1" errorTitle="Aplicativo de Informações" error="Insira o telefone no formato DDD+99999999" sqref="H20:L20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B6:J300"/>
  <sheetViews>
    <sheetView showGridLines="0" showRowColHeaders="0" zoomScalePageLayoutView="0" workbookViewId="0" topLeftCell="A1">
      <selection activeCell="D17" sqref="D17"/>
    </sheetView>
  </sheetViews>
  <sheetFormatPr defaultColWidth="0" defaultRowHeight="12.75" zeroHeight="1"/>
  <cols>
    <col min="1" max="1" width="14.33203125" style="16" customWidth="1"/>
    <col min="2" max="2" width="31.66015625" style="9" hidden="1" customWidth="1"/>
    <col min="3" max="3" width="103.83203125" style="4" customWidth="1"/>
    <col min="4" max="4" width="20.83203125" style="10" customWidth="1"/>
    <col min="5" max="5" width="13.16015625" style="78" customWidth="1"/>
    <col min="6" max="6" width="9.33203125" style="78" customWidth="1"/>
    <col min="7" max="108" width="9.33203125" style="9" customWidth="1"/>
    <col min="109" max="16384" width="0" style="9" hidden="1" customWidth="1"/>
  </cols>
  <sheetData>
    <row r="1" ht="19.5" customHeight="1"/>
    <row r="2" ht="12.75"/>
    <row r="3" ht="12.75"/>
    <row r="4" ht="12.75"/>
    <row r="5" ht="7.5" customHeight="1"/>
    <row r="6" spans="3:6" ht="12.75">
      <c r="C6" s="138" t="s">
        <v>447</v>
      </c>
      <c r="D6" s="138"/>
      <c r="F6" s="77"/>
    </row>
    <row r="7" spans="3:6" ht="4.5" customHeight="1">
      <c r="C7" s="22"/>
      <c r="D7" s="22"/>
      <c r="E7" s="76"/>
      <c r="F7" s="77"/>
    </row>
    <row r="8" spans="3:6" ht="12.75">
      <c r="C8" s="139" t="str">
        <f>IF(BDValores!H10="","","FUNDO DE PREVIDÊNCIA DO MUNICÍPIO DE "&amp;UPPER(R_Prefeitura))</f>
        <v>FUNDO DE PREVIDÊNCIA DO MUNICÍPIO DE CHÃ GRANDE</v>
      </c>
      <c r="D8" s="139"/>
      <c r="E8" s="76"/>
      <c r="F8" s="77"/>
    </row>
    <row r="9" spans="2:5" ht="4.5" customHeight="1" thickBot="1">
      <c r="B9" s="11"/>
      <c r="C9" s="8"/>
      <c r="D9" s="12"/>
      <c r="E9" s="76"/>
    </row>
    <row r="10" ht="20.25" customHeight="1" thickTop="1">
      <c r="E10" s="76" t="str">
        <f>IF(E14&gt;0,"Incompleto","Concluído")</f>
        <v>Concluído</v>
      </c>
    </row>
    <row r="11" ht="6.75" customHeight="1"/>
    <row r="12" spans="2:7" ht="27.75" customHeight="1">
      <c r="B12" s="26"/>
      <c r="C12" s="136" t="s">
        <v>256</v>
      </c>
      <c r="D12" s="136"/>
      <c r="E12" s="79"/>
      <c r="F12" s="79">
        <f>SUM(F40:F44)</f>
        <v>0</v>
      </c>
      <c r="G12" s="27"/>
    </row>
    <row r="13" ht="6.75" customHeight="1"/>
    <row r="14" spans="2:6" ht="12.75">
      <c r="B14" s="15" t="s">
        <v>228</v>
      </c>
      <c r="C14" s="13" t="s">
        <v>229</v>
      </c>
      <c r="D14" s="14" t="s">
        <v>444</v>
      </c>
      <c r="E14" s="78">
        <f>SUM(E16:E47)</f>
        <v>0</v>
      </c>
      <c r="F14" s="78">
        <f>SUM(F16:F47)</f>
        <v>0</v>
      </c>
    </row>
    <row r="15" spans="2:4" ht="12.75">
      <c r="B15" s="5"/>
      <c r="C15" s="6"/>
      <c r="D15" s="7"/>
    </row>
    <row r="16" spans="2:5" ht="12.75">
      <c r="B16" s="18"/>
      <c r="C16" s="33" t="s">
        <v>237</v>
      </c>
      <c r="D16" s="68">
        <f>SUM(D17:D26)</f>
        <v>76869.79</v>
      </c>
      <c r="E16" s="78">
        <f aca="true" t="shared" si="0" ref="E16:E46">IF(D16="",1,0)</f>
        <v>0</v>
      </c>
    </row>
    <row r="17" spans="2:5" ht="12.75">
      <c r="B17" s="18"/>
      <c r="C17" s="134" t="s">
        <v>238</v>
      </c>
      <c r="D17" s="67">
        <v>70428.61</v>
      </c>
      <c r="E17" s="78">
        <f t="shared" si="0"/>
        <v>0</v>
      </c>
    </row>
    <row r="18" spans="2:5" ht="12.75">
      <c r="B18" s="18"/>
      <c r="C18" s="36" t="s">
        <v>239</v>
      </c>
      <c r="D18" s="67">
        <v>5832.54</v>
      </c>
      <c r="E18" s="78">
        <f t="shared" si="0"/>
        <v>0</v>
      </c>
    </row>
    <row r="19" spans="2:5" ht="12.75">
      <c r="B19" s="18"/>
      <c r="C19" s="36" t="s">
        <v>240</v>
      </c>
      <c r="D19" s="67">
        <v>0</v>
      </c>
      <c r="E19" s="78">
        <f t="shared" si="0"/>
        <v>0</v>
      </c>
    </row>
    <row r="20" spans="2:5" ht="12.75">
      <c r="B20" s="18"/>
      <c r="C20" s="36" t="s">
        <v>241</v>
      </c>
      <c r="D20" s="67">
        <v>0</v>
      </c>
      <c r="E20" s="78">
        <f t="shared" si="0"/>
        <v>0</v>
      </c>
    </row>
    <row r="21" spans="2:5" ht="12.75">
      <c r="B21" s="18"/>
      <c r="C21" s="36" t="s">
        <v>242</v>
      </c>
      <c r="D21" s="67">
        <v>0</v>
      </c>
      <c r="E21" s="78">
        <f t="shared" si="0"/>
        <v>0</v>
      </c>
    </row>
    <row r="22" spans="2:5" ht="12.75">
      <c r="B22" s="18"/>
      <c r="C22" s="36" t="s">
        <v>442</v>
      </c>
      <c r="D22" s="67">
        <v>0</v>
      </c>
      <c r="E22" s="78">
        <f t="shared" si="0"/>
        <v>0</v>
      </c>
    </row>
    <row r="23" spans="2:5" ht="12.75">
      <c r="B23" s="18"/>
      <c r="C23" s="36" t="s">
        <v>443</v>
      </c>
      <c r="D23" s="67">
        <v>0</v>
      </c>
      <c r="E23" s="78">
        <f t="shared" si="0"/>
        <v>0</v>
      </c>
    </row>
    <row r="24" spans="2:5" ht="12.75">
      <c r="B24" s="18"/>
      <c r="C24" s="36" t="s">
        <v>243</v>
      </c>
      <c r="D24" s="67">
        <v>0</v>
      </c>
      <c r="E24" s="78">
        <f t="shared" si="0"/>
        <v>0</v>
      </c>
    </row>
    <row r="25" spans="2:5" ht="12.75">
      <c r="B25" s="18"/>
      <c r="C25" s="36" t="s">
        <v>244</v>
      </c>
      <c r="D25" s="67">
        <v>0</v>
      </c>
      <c r="E25" s="78">
        <f t="shared" si="0"/>
        <v>0</v>
      </c>
    </row>
    <row r="26" spans="2:5" ht="12.75">
      <c r="B26" s="18"/>
      <c r="C26" s="36" t="s">
        <v>245</v>
      </c>
      <c r="D26" s="67">
        <v>608.64</v>
      </c>
      <c r="E26" s="78">
        <f t="shared" si="0"/>
        <v>0</v>
      </c>
    </row>
    <row r="27" spans="2:5" ht="12.75">
      <c r="B27" s="18"/>
      <c r="C27" s="34" t="s">
        <v>246</v>
      </c>
      <c r="D27" s="67">
        <v>0</v>
      </c>
      <c r="E27" s="78">
        <f t="shared" si="0"/>
        <v>0</v>
      </c>
    </row>
    <row r="28" spans="2:5" ht="12.75">
      <c r="B28" s="18"/>
      <c r="C28" s="34" t="s">
        <v>247</v>
      </c>
      <c r="D28" s="67">
        <v>0</v>
      </c>
      <c r="E28" s="78">
        <f t="shared" si="0"/>
        <v>0</v>
      </c>
    </row>
    <row r="29" spans="2:5" ht="12.75">
      <c r="B29" s="18"/>
      <c r="C29" s="34" t="s">
        <v>248</v>
      </c>
      <c r="D29" s="67">
        <v>92400</v>
      </c>
      <c r="E29" s="78">
        <f t="shared" si="0"/>
        <v>0</v>
      </c>
    </row>
    <row r="30" spans="2:5" ht="12.75">
      <c r="B30" s="18"/>
      <c r="C30" s="34" t="s">
        <v>249</v>
      </c>
      <c r="D30" s="67">
        <v>9223</v>
      </c>
      <c r="E30" s="78">
        <f t="shared" si="0"/>
        <v>0</v>
      </c>
    </row>
    <row r="31" spans="2:5" ht="12.75">
      <c r="B31" s="18"/>
      <c r="C31" s="34" t="s">
        <v>250</v>
      </c>
      <c r="D31" s="67">
        <v>0</v>
      </c>
      <c r="E31" s="78">
        <f t="shared" si="0"/>
        <v>0</v>
      </c>
    </row>
    <row r="32" spans="2:5" ht="12.75">
      <c r="B32" s="18"/>
      <c r="C32" s="34" t="s">
        <v>251</v>
      </c>
      <c r="D32" s="67">
        <v>13048.48</v>
      </c>
      <c r="E32" s="78">
        <f t="shared" si="0"/>
        <v>0</v>
      </c>
    </row>
    <row r="33" spans="2:5" ht="12.75">
      <c r="B33" s="18"/>
      <c r="C33" s="34" t="s">
        <v>252</v>
      </c>
      <c r="D33" s="67">
        <v>0</v>
      </c>
      <c r="E33" s="78">
        <f t="shared" si="0"/>
        <v>0</v>
      </c>
    </row>
    <row r="34" spans="2:5" ht="12.75">
      <c r="B34" s="18"/>
      <c r="C34" s="34" t="s">
        <v>253</v>
      </c>
      <c r="D34" s="67">
        <v>0</v>
      </c>
      <c r="E34" s="78">
        <f t="shared" si="0"/>
        <v>0</v>
      </c>
    </row>
    <row r="35" spans="2:5" ht="12.75">
      <c r="B35" s="18"/>
      <c r="C35" s="34" t="s">
        <v>442</v>
      </c>
      <c r="D35" s="67">
        <v>0</v>
      </c>
      <c r="E35" s="78">
        <f t="shared" si="0"/>
        <v>0</v>
      </c>
    </row>
    <row r="36" spans="2:5" ht="12.75">
      <c r="B36" s="18"/>
      <c r="C36" s="34" t="s">
        <v>443</v>
      </c>
      <c r="D36" s="67">
        <v>4639.9</v>
      </c>
      <c r="E36" s="78">
        <f t="shared" si="0"/>
        <v>0</v>
      </c>
    </row>
    <row r="37" spans="2:5" ht="12.75">
      <c r="B37" s="18"/>
      <c r="C37" s="34" t="s">
        <v>254</v>
      </c>
      <c r="D37" s="67">
        <v>0</v>
      </c>
      <c r="E37" s="78">
        <f t="shared" si="0"/>
        <v>0</v>
      </c>
    </row>
    <row r="38" spans="2:5" ht="12.75">
      <c r="B38" s="18"/>
      <c r="C38" s="34" t="s">
        <v>255</v>
      </c>
      <c r="D38" s="67">
        <v>0</v>
      </c>
      <c r="E38" s="78">
        <f t="shared" si="0"/>
        <v>0</v>
      </c>
    </row>
    <row r="39" spans="2:4" ht="12.75">
      <c r="B39" s="18"/>
      <c r="C39" s="34" t="s">
        <v>211</v>
      </c>
      <c r="D39" s="68">
        <f>SUM(D40:D44)</f>
        <v>3326031.5000000005</v>
      </c>
    </row>
    <row r="40" spans="2:10" ht="15">
      <c r="B40" s="18"/>
      <c r="C40" s="132" t="s">
        <v>482</v>
      </c>
      <c r="D40" s="67">
        <v>2701227.56</v>
      </c>
      <c r="E40" s="78">
        <f t="shared" si="0"/>
        <v>0</v>
      </c>
      <c r="F40" s="76">
        <f>IF(AND(AND(D40&lt;&gt;"",D40&lt;&gt;0),C40=""),1,0)</f>
        <v>0</v>
      </c>
      <c r="J40" s="72"/>
    </row>
    <row r="41" spans="2:10" ht="15">
      <c r="B41" s="18"/>
      <c r="C41" s="132" t="s">
        <v>483</v>
      </c>
      <c r="D41" s="67">
        <v>400177.97</v>
      </c>
      <c r="E41" s="78">
        <f t="shared" si="0"/>
        <v>0</v>
      </c>
      <c r="F41" s="76">
        <f>IF(AND(AND(D41&lt;&gt;"",D41&lt;&gt;0),C41=""),1,0)</f>
        <v>0</v>
      </c>
      <c r="J41" s="72"/>
    </row>
    <row r="42" spans="2:10" ht="15">
      <c r="B42" s="18"/>
      <c r="C42" s="132" t="s">
        <v>484</v>
      </c>
      <c r="D42" s="67">
        <v>224625.97</v>
      </c>
      <c r="E42" s="78">
        <f t="shared" si="0"/>
        <v>0</v>
      </c>
      <c r="F42" s="76">
        <f>IF(AND(AND(D42&lt;&gt;"",D42&lt;&gt;0),C42=""),1,0)</f>
        <v>0</v>
      </c>
      <c r="J42" s="72"/>
    </row>
    <row r="43" spans="2:10" ht="15">
      <c r="B43" s="18"/>
      <c r="C43" s="132"/>
      <c r="D43" s="67">
        <v>0</v>
      </c>
      <c r="E43" s="78">
        <f t="shared" si="0"/>
        <v>0</v>
      </c>
      <c r="F43" s="76">
        <f>IF(AND(AND(D43&lt;&gt;"",D43&lt;&gt;0),C43=""),1,0)</f>
        <v>0</v>
      </c>
      <c r="J43" s="72"/>
    </row>
    <row r="44" spans="2:10" ht="15">
      <c r="B44" s="18"/>
      <c r="C44" s="132"/>
      <c r="D44" s="67">
        <v>0</v>
      </c>
      <c r="E44" s="78">
        <f t="shared" si="0"/>
        <v>0</v>
      </c>
      <c r="F44" s="76">
        <f>IF(AND(AND(D44&lt;&gt;"",D44&lt;&gt;0),C44=""),1,0)</f>
        <v>0</v>
      </c>
      <c r="J44" s="72"/>
    </row>
    <row r="45" spans="2:5" ht="12.75">
      <c r="B45" s="18"/>
      <c r="C45" s="128" t="s">
        <v>212</v>
      </c>
      <c r="D45" s="66">
        <f>+SUM(D16,D27:D39)</f>
        <v>3522212.6700000004</v>
      </c>
      <c r="E45" s="78">
        <f t="shared" si="0"/>
        <v>0</v>
      </c>
    </row>
    <row r="46" spans="2:5" ht="12.75">
      <c r="B46" s="18"/>
      <c r="C46" s="65" t="s">
        <v>214</v>
      </c>
      <c r="D46" s="67">
        <v>12813230.23</v>
      </c>
      <c r="E46" s="78">
        <f t="shared" si="0"/>
        <v>0</v>
      </c>
    </row>
    <row r="47" spans="2:4" ht="29.25" customHeight="1">
      <c r="B47" s="18"/>
      <c r="C47" s="133" t="s">
        <v>213</v>
      </c>
      <c r="D47" s="69"/>
    </row>
    <row r="48" spans="2:4" ht="12.75">
      <c r="B48" s="59"/>
      <c r="C48" s="32"/>
      <c r="D48" s="70"/>
    </row>
    <row r="49" spans="2:4" ht="12.75">
      <c r="B49" s="59"/>
      <c r="C49" s="32"/>
      <c r="D49" s="70"/>
    </row>
    <row r="50" spans="2:4" ht="12.75" hidden="1">
      <c r="B50" s="73" t="s">
        <v>448</v>
      </c>
      <c r="C50" s="74"/>
      <c r="D50" s="75"/>
    </row>
    <row r="51" spans="2:4" ht="12.75" hidden="1">
      <c r="B51" s="59"/>
      <c r="C51" s="32"/>
      <c r="D51" s="70"/>
    </row>
    <row r="52" spans="2:4" ht="12.75" hidden="1">
      <c r="B52" s="18" t="s">
        <v>7</v>
      </c>
      <c r="C52" s="129" t="s">
        <v>237</v>
      </c>
      <c r="D52" s="68">
        <f>+D16</f>
        <v>76869.79</v>
      </c>
    </row>
    <row r="53" spans="2:4" ht="12.75" hidden="1">
      <c r="B53" s="18" t="s">
        <v>8</v>
      </c>
      <c r="C53" s="129" t="s">
        <v>238</v>
      </c>
      <c r="D53" s="68">
        <f aca="true" t="shared" si="1" ref="D53:D82">+D17</f>
        <v>70428.61</v>
      </c>
    </row>
    <row r="54" spans="2:4" ht="12.75" hidden="1">
      <c r="B54" s="18" t="s">
        <v>9</v>
      </c>
      <c r="C54" s="129" t="s">
        <v>239</v>
      </c>
      <c r="D54" s="68">
        <f t="shared" si="1"/>
        <v>5832.54</v>
      </c>
    </row>
    <row r="55" spans="2:4" ht="12.75" hidden="1">
      <c r="B55" s="18" t="s">
        <v>10</v>
      </c>
      <c r="C55" s="129" t="s">
        <v>240</v>
      </c>
      <c r="D55" s="68">
        <f t="shared" si="1"/>
        <v>0</v>
      </c>
    </row>
    <row r="56" spans="2:4" ht="12.75" hidden="1">
      <c r="B56" s="18" t="s">
        <v>11</v>
      </c>
      <c r="C56" s="129" t="s">
        <v>241</v>
      </c>
      <c r="D56" s="68">
        <f t="shared" si="1"/>
        <v>0</v>
      </c>
    </row>
    <row r="57" spans="2:4" ht="12.75" hidden="1">
      <c r="B57" s="18" t="s">
        <v>12</v>
      </c>
      <c r="C57" s="129" t="s">
        <v>242</v>
      </c>
      <c r="D57" s="68">
        <f t="shared" si="1"/>
        <v>0</v>
      </c>
    </row>
    <row r="58" spans="2:4" ht="12.75" hidden="1">
      <c r="B58" s="18" t="s">
        <v>13</v>
      </c>
      <c r="C58" s="129" t="s">
        <v>442</v>
      </c>
      <c r="D58" s="68">
        <f t="shared" si="1"/>
        <v>0</v>
      </c>
    </row>
    <row r="59" spans="2:4" ht="12.75" hidden="1">
      <c r="B59" s="18" t="s">
        <v>14</v>
      </c>
      <c r="C59" s="129" t="s">
        <v>443</v>
      </c>
      <c r="D59" s="68">
        <f t="shared" si="1"/>
        <v>0</v>
      </c>
    </row>
    <row r="60" spans="2:4" ht="12.75" hidden="1">
      <c r="B60" s="18" t="s">
        <v>15</v>
      </c>
      <c r="C60" s="129" t="s">
        <v>243</v>
      </c>
      <c r="D60" s="68">
        <f t="shared" si="1"/>
        <v>0</v>
      </c>
    </row>
    <row r="61" spans="2:4" ht="12.75" hidden="1">
      <c r="B61" s="18" t="s">
        <v>16</v>
      </c>
      <c r="C61" s="129" t="s">
        <v>244</v>
      </c>
      <c r="D61" s="68">
        <f t="shared" si="1"/>
        <v>0</v>
      </c>
    </row>
    <row r="62" spans="2:4" ht="12.75" hidden="1">
      <c r="B62" s="18" t="s">
        <v>17</v>
      </c>
      <c r="C62" s="129" t="s">
        <v>245</v>
      </c>
      <c r="D62" s="68">
        <f t="shared" si="1"/>
        <v>608.64</v>
      </c>
    </row>
    <row r="63" spans="2:4" ht="12.75" hidden="1">
      <c r="B63" s="18" t="s">
        <v>18</v>
      </c>
      <c r="C63" s="129" t="s">
        <v>246</v>
      </c>
      <c r="D63" s="68">
        <f t="shared" si="1"/>
        <v>0</v>
      </c>
    </row>
    <row r="64" spans="2:4" ht="12.75" hidden="1">
      <c r="B64" s="18" t="s">
        <v>19</v>
      </c>
      <c r="C64" s="129" t="s">
        <v>247</v>
      </c>
      <c r="D64" s="68">
        <f t="shared" si="1"/>
        <v>0</v>
      </c>
    </row>
    <row r="65" spans="2:4" ht="12.75" hidden="1">
      <c r="B65" s="18" t="s">
        <v>20</v>
      </c>
      <c r="C65" s="129" t="s">
        <v>248</v>
      </c>
      <c r="D65" s="68">
        <f t="shared" si="1"/>
        <v>92400</v>
      </c>
    </row>
    <row r="66" spans="2:4" ht="12.75" hidden="1">
      <c r="B66" s="18" t="s">
        <v>21</v>
      </c>
      <c r="C66" s="129" t="s">
        <v>249</v>
      </c>
      <c r="D66" s="68">
        <f t="shared" si="1"/>
        <v>9223</v>
      </c>
    </row>
    <row r="67" spans="2:4" ht="12.75" hidden="1">
      <c r="B67" s="18" t="s">
        <v>22</v>
      </c>
      <c r="C67" s="129" t="s">
        <v>250</v>
      </c>
      <c r="D67" s="68">
        <f t="shared" si="1"/>
        <v>0</v>
      </c>
    </row>
    <row r="68" spans="2:4" ht="12.75" hidden="1">
      <c r="B68" s="18" t="s">
        <v>23</v>
      </c>
      <c r="C68" s="129" t="s">
        <v>251</v>
      </c>
      <c r="D68" s="68">
        <f t="shared" si="1"/>
        <v>13048.48</v>
      </c>
    </row>
    <row r="69" spans="2:4" ht="12.75" hidden="1">
      <c r="B69" s="18" t="s">
        <v>24</v>
      </c>
      <c r="C69" s="129" t="s">
        <v>252</v>
      </c>
      <c r="D69" s="68">
        <f t="shared" si="1"/>
        <v>0</v>
      </c>
    </row>
    <row r="70" spans="2:4" ht="12.75" hidden="1">
      <c r="B70" s="18" t="s">
        <v>25</v>
      </c>
      <c r="C70" s="129" t="s">
        <v>253</v>
      </c>
      <c r="D70" s="68">
        <f t="shared" si="1"/>
        <v>0</v>
      </c>
    </row>
    <row r="71" spans="2:4" ht="12.75" hidden="1">
      <c r="B71" s="18" t="s">
        <v>26</v>
      </c>
      <c r="C71" s="129" t="s">
        <v>442</v>
      </c>
      <c r="D71" s="68">
        <f t="shared" si="1"/>
        <v>0</v>
      </c>
    </row>
    <row r="72" spans="2:4" ht="12.75" hidden="1">
      <c r="B72" s="18" t="s">
        <v>27</v>
      </c>
      <c r="C72" s="129" t="s">
        <v>443</v>
      </c>
      <c r="D72" s="68">
        <f t="shared" si="1"/>
        <v>4639.9</v>
      </c>
    </row>
    <row r="73" spans="2:4" ht="12.75" hidden="1">
      <c r="B73" s="18" t="s">
        <v>28</v>
      </c>
      <c r="C73" s="129" t="s">
        <v>254</v>
      </c>
      <c r="D73" s="68">
        <f t="shared" si="1"/>
        <v>0</v>
      </c>
    </row>
    <row r="74" spans="2:4" ht="12.75" hidden="1">
      <c r="B74" s="18" t="s">
        <v>29</v>
      </c>
      <c r="C74" s="129" t="s">
        <v>255</v>
      </c>
      <c r="D74" s="68">
        <f t="shared" si="1"/>
        <v>0</v>
      </c>
    </row>
    <row r="75" spans="2:4" ht="12.75" hidden="1">
      <c r="B75" s="18" t="s">
        <v>30</v>
      </c>
      <c r="C75" s="129" t="s">
        <v>211</v>
      </c>
      <c r="D75" s="68">
        <f t="shared" si="1"/>
        <v>3326031.5000000005</v>
      </c>
    </row>
    <row r="76" spans="2:4" ht="12.75" hidden="1">
      <c r="B76" s="18" t="s">
        <v>31</v>
      </c>
      <c r="C76" s="129"/>
      <c r="D76" s="68">
        <f t="shared" si="1"/>
        <v>2701227.56</v>
      </c>
    </row>
    <row r="77" spans="2:4" ht="12.75" hidden="1">
      <c r="B77" s="18" t="s">
        <v>32</v>
      </c>
      <c r="C77" s="129"/>
      <c r="D77" s="68">
        <f t="shared" si="1"/>
        <v>400177.97</v>
      </c>
    </row>
    <row r="78" spans="2:4" ht="12.75" hidden="1">
      <c r="B78" s="18" t="s">
        <v>33</v>
      </c>
      <c r="C78" s="129"/>
      <c r="D78" s="68">
        <f t="shared" si="1"/>
        <v>224625.97</v>
      </c>
    </row>
    <row r="79" spans="2:4" ht="12.75" hidden="1">
      <c r="B79" s="18" t="s">
        <v>34</v>
      </c>
      <c r="C79" s="129"/>
      <c r="D79" s="68">
        <f t="shared" si="1"/>
        <v>0</v>
      </c>
    </row>
    <row r="80" spans="2:4" ht="12.75" hidden="1">
      <c r="B80" s="18" t="s">
        <v>35</v>
      </c>
      <c r="C80" s="129"/>
      <c r="D80" s="68">
        <f t="shared" si="1"/>
        <v>0</v>
      </c>
    </row>
    <row r="81" spans="2:4" ht="12.75" hidden="1">
      <c r="B81" s="18" t="s">
        <v>36</v>
      </c>
      <c r="C81" s="129" t="s">
        <v>212</v>
      </c>
      <c r="D81" s="68">
        <f t="shared" si="1"/>
        <v>3522212.6700000004</v>
      </c>
    </row>
    <row r="82" spans="2:4" ht="12.75" hidden="1">
      <c r="B82" s="18" t="s">
        <v>37</v>
      </c>
      <c r="C82" s="129" t="s">
        <v>38</v>
      </c>
      <c r="D82" s="68">
        <f t="shared" si="1"/>
        <v>12813230.23</v>
      </c>
    </row>
    <row r="83" spans="2:4" ht="12.75" hidden="1">
      <c r="B83" s="18" t="s">
        <v>39</v>
      </c>
      <c r="C83" s="32"/>
      <c r="D83" s="130" t="str">
        <f>+C40</f>
        <v>Aposentadorias, Reserva Remunerada e Reformas</v>
      </c>
    </row>
    <row r="84" spans="2:4" ht="12.75" hidden="1">
      <c r="B84" s="18" t="s">
        <v>40</v>
      </c>
      <c r="C84" s="32"/>
      <c r="D84" s="130" t="str">
        <f>+C41</f>
        <v>Pensões do RPPS e do Militar</v>
      </c>
    </row>
    <row r="85" spans="2:4" ht="12.75" hidden="1">
      <c r="B85" s="18" t="s">
        <v>41</v>
      </c>
      <c r="C85" s="32"/>
      <c r="D85" s="130" t="str">
        <f>+C42</f>
        <v>Outros Benefícios Previdenciarios do servidor ou do militar</v>
      </c>
    </row>
    <row r="86" spans="2:4" ht="12.75" hidden="1">
      <c r="B86" s="18" t="s">
        <v>42</v>
      </c>
      <c r="C86" s="32"/>
      <c r="D86" s="130">
        <f>+C43</f>
        <v>0</v>
      </c>
    </row>
    <row r="87" spans="2:4" ht="12.75" hidden="1">
      <c r="B87" s="18" t="s">
        <v>43</v>
      </c>
      <c r="C87" s="32"/>
      <c r="D87" s="130">
        <f>+C44</f>
        <v>0</v>
      </c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spans="3:4" ht="12.75">
      <c r="C234" s="34"/>
      <c r="D234" s="20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</sheetData>
  <sheetProtection password="C61A" sheet="1" selectLockedCells="1"/>
  <mergeCells count="3">
    <mergeCell ref="C6:D6"/>
    <mergeCell ref="C12:D12"/>
    <mergeCell ref="C8:D8"/>
  </mergeCells>
  <conditionalFormatting sqref="D15 D47">
    <cfRule type="expression" priority="1" dxfId="13" stopIfTrue="1">
      <formula>$F15&lt;&gt;$I15</formula>
    </cfRule>
  </conditionalFormatting>
  <conditionalFormatting sqref="J40:J44">
    <cfRule type="expression" priority="2" dxfId="13" stopIfTrue="1">
      <formula>AND(#REF!&lt;&gt;"x",J40&lt;&gt;T40)</formula>
    </cfRule>
  </conditionalFormatting>
  <conditionalFormatting sqref="D234 C40:C44 D16:D46 C62:C71 C82 D52:D82">
    <cfRule type="cellIs" priority="3" dxfId="14" operator="equal" stopIfTrue="1">
      <formula>""</formula>
    </cfRule>
  </conditionalFormatting>
  <conditionalFormatting sqref="C234 C59 C22">
    <cfRule type="cellIs" priority="4" dxfId="14" operator="equal" stopIfTrue="1">
      <formula>""</formula>
    </cfRule>
  </conditionalFormatting>
  <conditionalFormatting sqref="B16:B47 B52:B87">
    <cfRule type="expression" priority="5" dxfId="15" stopIfTrue="1">
      <formula>OR(#REF!&gt;0,#REF!&lt;0)</formula>
    </cfRule>
  </conditionalFormatting>
  <dataValidations count="2">
    <dataValidation type="decimal" operator="lessThan" allowBlank="1" showInputMessage="1" showErrorMessage="1" sqref="D234 D45:D46 D16:D39 D74:D81 D72 D52:D66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D40:D44 D8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6:BP325"/>
  <sheetViews>
    <sheetView showGridLines="0" showRowColHeaders="0" zoomScale="85" zoomScaleNormal="85" zoomScalePageLayoutView="0" workbookViewId="0" topLeftCell="A1">
      <pane ySplit="15" topLeftCell="A16" activePane="bottomLeft" state="frozen"/>
      <selection pane="topLeft" activeCell="H18" sqref="H18:X18"/>
      <selection pane="bottomLeft" activeCell="BR19" sqref="BR19"/>
    </sheetView>
  </sheetViews>
  <sheetFormatPr defaultColWidth="0" defaultRowHeight="12.75"/>
  <cols>
    <col min="1" max="1" width="3" style="16" customWidth="1"/>
    <col min="2" max="2" width="36.66015625" style="4" customWidth="1"/>
    <col min="3" max="3" width="32.66015625" style="4" customWidth="1"/>
    <col min="4" max="4" width="34.5" style="4" customWidth="1"/>
    <col min="5" max="5" width="16.5" style="4" customWidth="1"/>
    <col min="6" max="6" width="15.5" style="4" customWidth="1"/>
    <col min="7" max="7" width="36.66015625" style="4" customWidth="1"/>
    <col min="8" max="9" width="17.33203125" style="4" customWidth="1"/>
    <col min="10" max="10" width="13.16015625" style="25" customWidth="1"/>
    <col min="11" max="11" width="9.33203125" style="9" customWidth="1"/>
    <col min="12" max="12" width="32.33203125" style="9" hidden="1" customWidth="1"/>
    <col min="13" max="13" width="15.83203125" style="9" hidden="1" customWidth="1"/>
    <col min="14" max="14" width="25.16015625" style="9" hidden="1" customWidth="1"/>
    <col min="15" max="15" width="13.33203125" style="9" hidden="1" customWidth="1"/>
    <col min="16" max="68" width="0" style="9" hidden="1" customWidth="1"/>
    <col min="69" max="109" width="9.33203125" style="9" customWidth="1"/>
    <col min="110" max="16384" width="0" style="9" hidden="1" customWidth="1"/>
  </cols>
  <sheetData>
    <row r="1" ht="19.5" customHeight="1"/>
    <row r="2" ht="12.75"/>
    <row r="3" ht="12.75"/>
    <row r="4" ht="12.75"/>
    <row r="5" ht="6.75" customHeight="1"/>
    <row r="6" spans="2:9" ht="12.75">
      <c r="B6" s="137" t="s">
        <v>447</v>
      </c>
      <c r="C6" s="137"/>
      <c r="D6" s="137"/>
      <c r="E6" s="137"/>
      <c r="F6" s="137"/>
      <c r="G6" s="137"/>
      <c r="H6" s="137"/>
      <c r="I6" s="137"/>
    </row>
    <row r="7" spans="2:10" ht="4.5" customHeight="1">
      <c r="B7" s="139" t="str">
        <f>IF(BDValores!H10="","","FUNDO DE PREVIDÊNCIA DO MUNICÍPIO DE "&amp;UPPER(R_Prefeitura))</f>
        <v>FUNDO DE PREVIDÊNCIA DO MUNICÍPIO DE CHÃ GRANDE</v>
      </c>
      <c r="C7" s="139"/>
      <c r="D7" s="139"/>
      <c r="E7" s="139"/>
      <c r="F7" s="139"/>
      <c r="G7" s="139"/>
      <c r="H7" s="139"/>
      <c r="I7" s="139"/>
      <c r="J7" s="16"/>
    </row>
    <row r="8" spans="2:10" ht="12.75">
      <c r="B8" s="139"/>
      <c r="C8" s="139"/>
      <c r="D8" s="139"/>
      <c r="E8" s="139"/>
      <c r="F8" s="139"/>
      <c r="G8" s="139"/>
      <c r="H8" s="139"/>
      <c r="I8" s="139"/>
      <c r="J8" s="16"/>
    </row>
    <row r="9" spans="2:10" ht="4.5" customHeight="1" thickBot="1">
      <c r="B9" s="8"/>
      <c r="C9" s="8"/>
      <c r="D9" s="8"/>
      <c r="E9" s="8"/>
      <c r="F9" s="8"/>
      <c r="G9" s="8"/>
      <c r="H9" s="8"/>
      <c r="I9" s="8"/>
      <c r="J9" s="16"/>
    </row>
    <row r="10" ht="20.25" customHeight="1" thickTop="1"/>
    <row r="11" spans="10:68" ht="6.75" customHeight="1">
      <c r="J11" s="8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2:9" ht="18.75">
      <c r="B12" s="136" t="s">
        <v>446</v>
      </c>
      <c r="C12" s="136"/>
      <c r="D12" s="136"/>
      <c r="E12" s="136"/>
      <c r="F12" s="136"/>
      <c r="G12" s="136"/>
      <c r="H12" s="136"/>
      <c r="I12" s="136"/>
    </row>
    <row r="13" ht="6.75" customHeight="1"/>
    <row r="14" spans="2:68" ht="12.75">
      <c r="B14" s="90" t="s">
        <v>453</v>
      </c>
      <c r="C14" s="91" t="s">
        <v>449</v>
      </c>
      <c r="D14" s="120" t="s">
        <v>469</v>
      </c>
      <c r="E14" s="92" t="s">
        <v>454</v>
      </c>
      <c r="F14" s="92" t="s">
        <v>455</v>
      </c>
      <c r="G14" s="92" t="s">
        <v>476</v>
      </c>
      <c r="H14" s="141" t="s">
        <v>227</v>
      </c>
      <c r="I14" s="142"/>
      <c r="L14" s="9">
        <v>7</v>
      </c>
      <c r="M14" s="9">
        <f aca="true" t="shared" si="0" ref="M14:AR14">+L14+1</f>
        <v>8</v>
      </c>
      <c r="N14" s="9">
        <f t="shared" si="0"/>
        <v>9</v>
      </c>
      <c r="O14" s="9">
        <f t="shared" si="0"/>
        <v>10</v>
      </c>
      <c r="P14" s="9">
        <f t="shared" si="0"/>
        <v>11</v>
      </c>
      <c r="Q14" s="9">
        <f t="shared" si="0"/>
        <v>12</v>
      </c>
      <c r="R14" s="9">
        <f t="shared" si="0"/>
        <v>13</v>
      </c>
      <c r="S14" s="9">
        <f t="shared" si="0"/>
        <v>14</v>
      </c>
      <c r="T14" s="9">
        <f t="shared" si="0"/>
        <v>15</v>
      </c>
      <c r="U14" s="9">
        <f t="shared" si="0"/>
        <v>16</v>
      </c>
      <c r="V14" s="9">
        <f t="shared" si="0"/>
        <v>17</v>
      </c>
      <c r="W14" s="9">
        <f t="shared" si="0"/>
        <v>18</v>
      </c>
      <c r="X14" s="9">
        <f t="shared" si="0"/>
        <v>19</v>
      </c>
      <c r="Y14" s="9">
        <f t="shared" si="0"/>
        <v>20</v>
      </c>
      <c r="Z14" s="9">
        <f t="shared" si="0"/>
        <v>21</v>
      </c>
      <c r="AA14" s="9">
        <f t="shared" si="0"/>
        <v>22</v>
      </c>
      <c r="AB14" s="9">
        <f t="shared" si="0"/>
        <v>23</v>
      </c>
      <c r="AC14" s="9">
        <f t="shared" si="0"/>
        <v>24</v>
      </c>
      <c r="AD14" s="9">
        <f t="shared" si="0"/>
        <v>25</v>
      </c>
      <c r="AE14" s="9">
        <f t="shared" si="0"/>
        <v>26</v>
      </c>
      <c r="AF14" s="9">
        <f t="shared" si="0"/>
        <v>27</v>
      </c>
      <c r="AG14" s="9">
        <f t="shared" si="0"/>
        <v>28</v>
      </c>
      <c r="AH14" s="9">
        <f t="shared" si="0"/>
        <v>29</v>
      </c>
      <c r="AI14" s="9">
        <f t="shared" si="0"/>
        <v>30</v>
      </c>
      <c r="AJ14" s="9">
        <f t="shared" si="0"/>
        <v>31</v>
      </c>
      <c r="AK14" s="9">
        <f t="shared" si="0"/>
        <v>32</v>
      </c>
      <c r="AL14" s="9">
        <f t="shared" si="0"/>
        <v>33</v>
      </c>
      <c r="AM14" s="9">
        <f t="shared" si="0"/>
        <v>34</v>
      </c>
      <c r="AN14" s="9">
        <f t="shared" si="0"/>
        <v>35</v>
      </c>
      <c r="AO14" s="9">
        <f t="shared" si="0"/>
        <v>36</v>
      </c>
      <c r="AP14" s="9">
        <f t="shared" si="0"/>
        <v>37</v>
      </c>
      <c r="AQ14" s="9">
        <f t="shared" si="0"/>
        <v>38</v>
      </c>
      <c r="AR14" s="9">
        <f t="shared" si="0"/>
        <v>39</v>
      </c>
      <c r="AS14" s="9">
        <f aca="true" t="shared" si="1" ref="AS14:BP14">+AR14+1</f>
        <v>40</v>
      </c>
      <c r="AT14" s="9">
        <f t="shared" si="1"/>
        <v>41</v>
      </c>
      <c r="AU14" s="9">
        <f t="shared" si="1"/>
        <v>42</v>
      </c>
      <c r="AV14" s="9">
        <f t="shared" si="1"/>
        <v>43</v>
      </c>
      <c r="AW14" s="9">
        <f t="shared" si="1"/>
        <v>44</v>
      </c>
      <c r="AX14" s="9">
        <f t="shared" si="1"/>
        <v>45</v>
      </c>
      <c r="AY14" s="9">
        <f t="shared" si="1"/>
        <v>46</v>
      </c>
      <c r="AZ14" s="9">
        <f t="shared" si="1"/>
        <v>47</v>
      </c>
      <c r="BA14" s="9">
        <f t="shared" si="1"/>
        <v>48</v>
      </c>
      <c r="BB14" s="9">
        <f t="shared" si="1"/>
        <v>49</v>
      </c>
      <c r="BC14" s="9">
        <f t="shared" si="1"/>
        <v>50</v>
      </c>
      <c r="BD14" s="9">
        <f t="shared" si="1"/>
        <v>51</v>
      </c>
      <c r="BE14" s="9">
        <f t="shared" si="1"/>
        <v>52</v>
      </c>
      <c r="BF14" s="9">
        <f t="shared" si="1"/>
        <v>53</v>
      </c>
      <c r="BG14" s="9">
        <f t="shared" si="1"/>
        <v>54</v>
      </c>
      <c r="BH14" s="9">
        <f t="shared" si="1"/>
        <v>55</v>
      </c>
      <c r="BI14" s="9">
        <f t="shared" si="1"/>
        <v>56</v>
      </c>
      <c r="BJ14" s="9">
        <f t="shared" si="1"/>
        <v>57</v>
      </c>
      <c r="BK14" s="9">
        <f t="shared" si="1"/>
        <v>58</v>
      </c>
      <c r="BL14" s="9">
        <f t="shared" si="1"/>
        <v>59</v>
      </c>
      <c r="BM14" s="9">
        <f t="shared" si="1"/>
        <v>60</v>
      </c>
      <c r="BN14" s="9">
        <f t="shared" si="1"/>
        <v>61</v>
      </c>
      <c r="BO14" s="9">
        <f t="shared" si="1"/>
        <v>62</v>
      </c>
      <c r="BP14" s="9">
        <f t="shared" si="1"/>
        <v>63</v>
      </c>
    </row>
    <row r="15" spans="2:9" ht="12.75">
      <c r="B15" s="93"/>
      <c r="C15" s="94"/>
      <c r="D15" s="121"/>
      <c r="E15" s="95"/>
      <c r="F15" s="92" t="s">
        <v>456</v>
      </c>
      <c r="G15" s="95"/>
      <c r="H15" s="92" t="s">
        <v>457</v>
      </c>
      <c r="I15" s="96" t="s">
        <v>458</v>
      </c>
    </row>
    <row r="16" spans="2:16" ht="25.5">
      <c r="B16" s="98" t="s">
        <v>479</v>
      </c>
      <c r="C16" s="99" t="s">
        <v>485</v>
      </c>
      <c r="D16" s="99" t="s">
        <v>486</v>
      </c>
      <c r="E16" s="100">
        <v>87144654772</v>
      </c>
      <c r="F16" s="101" t="s">
        <v>487</v>
      </c>
      <c r="G16" s="102" t="s">
        <v>488</v>
      </c>
      <c r="H16" s="88">
        <v>41276</v>
      </c>
      <c r="I16" s="103"/>
      <c r="O16" s="62">
        <v>2</v>
      </c>
      <c r="P16" s="62" t="s">
        <v>459</v>
      </c>
    </row>
    <row r="17" spans="2:9" ht="12.75">
      <c r="B17" s="98" t="s">
        <v>230</v>
      </c>
      <c r="C17" s="99"/>
      <c r="D17" s="99"/>
      <c r="E17" s="100"/>
      <c r="F17" s="101" t="s">
        <v>230</v>
      </c>
      <c r="G17" s="102" t="s">
        <v>230</v>
      </c>
      <c r="H17" s="88"/>
      <c r="I17" s="103"/>
    </row>
    <row r="18" spans="1:10" s="80" customFormat="1" ht="12.75">
      <c r="A18" s="97"/>
      <c r="B18" s="98" t="s">
        <v>230</v>
      </c>
      <c r="C18" s="99"/>
      <c r="D18" s="99"/>
      <c r="E18" s="100"/>
      <c r="F18" s="101" t="s">
        <v>230</v>
      </c>
      <c r="G18" s="102" t="s">
        <v>230</v>
      </c>
      <c r="H18" s="88"/>
      <c r="I18" s="103"/>
      <c r="J18" s="104"/>
    </row>
    <row r="19" spans="1:67" s="80" customFormat="1" ht="12.75">
      <c r="A19" s="97"/>
      <c r="B19" s="98" t="s">
        <v>230</v>
      </c>
      <c r="C19" s="99"/>
      <c r="D19" s="99"/>
      <c r="E19" s="100"/>
      <c r="F19" s="101" t="s">
        <v>230</v>
      </c>
      <c r="G19" s="102" t="s">
        <v>230</v>
      </c>
      <c r="H19" s="88"/>
      <c r="I19" s="103"/>
      <c r="J19" s="104"/>
      <c r="N19" s="105">
        <v>1</v>
      </c>
      <c r="O19" s="106">
        <v>2</v>
      </c>
      <c r="P19" s="106">
        <v>3</v>
      </c>
      <c r="Q19" s="106">
        <v>4</v>
      </c>
      <c r="R19" s="106">
        <v>5</v>
      </c>
      <c r="S19" s="106">
        <v>6</v>
      </c>
      <c r="T19" s="106">
        <v>7</v>
      </c>
      <c r="U19" s="106">
        <v>8</v>
      </c>
      <c r="V19" s="106">
        <v>9</v>
      </c>
      <c r="W19" s="106">
        <v>10</v>
      </c>
      <c r="X19" s="106">
        <v>11</v>
      </c>
      <c r="Z19" s="140" t="s">
        <v>460</v>
      </c>
      <c r="AA19" s="140"/>
      <c r="AB19" s="140"/>
      <c r="AC19" s="140"/>
      <c r="AD19" s="140"/>
      <c r="AE19" s="140"/>
      <c r="AF19" s="140"/>
      <c r="AG19" s="140"/>
      <c r="AH19" s="140"/>
      <c r="AI19" s="140" t="s">
        <v>461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0" t="s">
        <v>462</v>
      </c>
      <c r="AT19" s="140"/>
      <c r="AU19" s="140"/>
      <c r="AV19" s="140"/>
      <c r="AW19" s="140"/>
      <c r="AX19" s="140"/>
      <c r="AY19" s="140"/>
      <c r="AZ19" s="140"/>
      <c r="BA19" s="140"/>
      <c r="BB19" s="140" t="s">
        <v>463</v>
      </c>
      <c r="BC19" s="140"/>
      <c r="BD19" s="140"/>
      <c r="BE19" s="140"/>
      <c r="BF19" s="140"/>
      <c r="BG19" s="140"/>
      <c r="BH19" s="140"/>
      <c r="BI19" s="140"/>
      <c r="BJ19" s="140"/>
      <c r="BK19" s="140"/>
      <c r="BL19" s="105" t="s">
        <v>464</v>
      </c>
      <c r="BM19" s="105" t="s">
        <v>465</v>
      </c>
      <c r="BN19" s="106" t="s">
        <v>466</v>
      </c>
      <c r="BO19" s="106" t="s">
        <v>467</v>
      </c>
    </row>
    <row r="20" spans="2:68" ht="12.75">
      <c r="B20" s="99"/>
      <c r="C20" s="99"/>
      <c r="D20" s="99"/>
      <c r="E20" s="100"/>
      <c r="F20" s="101"/>
      <c r="G20" s="102"/>
      <c r="H20" s="88"/>
      <c r="I20" s="103"/>
      <c r="L20" s="107" t="s">
        <v>468</v>
      </c>
      <c r="M20" s="108">
        <f aca="true" t="shared" si="2" ref="M20:M41">IF(AND(E20+0&lt;&gt;0,E20&lt;&gt;""),E20,99999999999)</f>
        <v>99999999999</v>
      </c>
      <c r="N20" s="109">
        <f aca="true" t="shared" si="3" ref="N20:N41">IF(LEN(M20)=10,0,MID(M20,N$19,1)+0)</f>
        <v>9</v>
      </c>
      <c r="O20" s="109">
        <f aca="true" t="shared" si="4" ref="O20:X20">IF(LEN($M20)=10,MID($M20,N$19,1)+0,MID($M20,O$19,1)+0)</f>
        <v>9</v>
      </c>
      <c r="P20" s="109">
        <f t="shared" si="4"/>
        <v>9</v>
      </c>
      <c r="Q20" s="109">
        <f t="shared" si="4"/>
        <v>9</v>
      </c>
      <c r="R20" s="109">
        <f t="shared" si="4"/>
        <v>9</v>
      </c>
      <c r="S20" s="109">
        <f t="shared" si="4"/>
        <v>9</v>
      </c>
      <c r="T20" s="109">
        <f t="shared" si="4"/>
        <v>9</v>
      </c>
      <c r="U20" s="109">
        <f t="shared" si="4"/>
        <v>9</v>
      </c>
      <c r="V20" s="109">
        <f t="shared" si="4"/>
        <v>9</v>
      </c>
      <c r="W20" s="109">
        <f t="shared" si="4"/>
        <v>9</v>
      </c>
      <c r="X20" s="109">
        <f t="shared" si="4"/>
        <v>9</v>
      </c>
      <c r="Y20" s="110"/>
      <c r="Z20" s="110">
        <v>1</v>
      </c>
      <c r="AA20" s="110">
        <v>2</v>
      </c>
      <c r="AB20" s="110">
        <v>3</v>
      </c>
      <c r="AC20" s="110">
        <v>4</v>
      </c>
      <c r="AD20" s="110">
        <v>5</v>
      </c>
      <c r="AE20" s="110">
        <v>6</v>
      </c>
      <c r="AF20" s="110">
        <v>7</v>
      </c>
      <c r="AG20" s="110">
        <v>8</v>
      </c>
      <c r="AH20" s="110">
        <v>9</v>
      </c>
      <c r="AI20" s="110">
        <v>0</v>
      </c>
      <c r="AJ20" s="110">
        <v>1</v>
      </c>
      <c r="AK20" s="110">
        <v>2</v>
      </c>
      <c r="AL20" s="110">
        <v>3</v>
      </c>
      <c r="AM20" s="110">
        <v>4</v>
      </c>
      <c r="AN20" s="110">
        <v>5</v>
      </c>
      <c r="AO20" s="110">
        <v>6</v>
      </c>
      <c r="AP20" s="110">
        <v>7</v>
      </c>
      <c r="AQ20" s="110">
        <v>8</v>
      </c>
      <c r="AR20" s="110">
        <v>9</v>
      </c>
      <c r="AS20" s="110">
        <f aca="true" t="shared" si="5" ref="AS20:AS41">N20*Z20</f>
        <v>9</v>
      </c>
      <c r="AT20" s="110">
        <f aca="true" t="shared" si="6" ref="AT20:AT41">O20*AA20</f>
        <v>18</v>
      </c>
      <c r="AU20" s="110">
        <f aca="true" t="shared" si="7" ref="AU20:AU41">P20*AB20</f>
        <v>27</v>
      </c>
      <c r="AV20" s="110">
        <f aca="true" t="shared" si="8" ref="AV20:AV41">Q20*AC20</f>
        <v>36</v>
      </c>
      <c r="AW20" s="110">
        <f aca="true" t="shared" si="9" ref="AW20:AW41">R20*AD20</f>
        <v>45</v>
      </c>
      <c r="AX20" s="110">
        <f aca="true" t="shared" si="10" ref="AX20:AX41">S20*AE20</f>
        <v>54</v>
      </c>
      <c r="AY20" s="110">
        <f aca="true" t="shared" si="11" ref="AY20:AY41">T20*AF20</f>
        <v>63</v>
      </c>
      <c r="AZ20" s="110">
        <f aca="true" t="shared" si="12" ref="AZ20:AZ41">U20*AG20</f>
        <v>72</v>
      </c>
      <c r="BA20" s="110">
        <f aca="true" t="shared" si="13" ref="BA20:BA41">V20*AH20</f>
        <v>81</v>
      </c>
      <c r="BB20" s="110">
        <f aca="true" t="shared" si="14" ref="BB20:BB41">N20*AI20</f>
        <v>0</v>
      </c>
      <c r="BC20" s="110">
        <f aca="true" t="shared" si="15" ref="BC20:BC41">O20*AJ20</f>
        <v>9</v>
      </c>
      <c r="BD20" s="110">
        <f aca="true" t="shared" si="16" ref="BD20:BD41">P20*AK20</f>
        <v>18</v>
      </c>
      <c r="BE20" s="110">
        <f aca="true" t="shared" si="17" ref="BE20:BE41">Q20*AL20</f>
        <v>27</v>
      </c>
      <c r="BF20" s="110">
        <f aca="true" t="shared" si="18" ref="BF20:BF41">R20*AM20</f>
        <v>36</v>
      </c>
      <c r="BG20" s="110">
        <f aca="true" t="shared" si="19" ref="BG20:BG41">S20*AN20</f>
        <v>45</v>
      </c>
      <c r="BH20" s="110">
        <f aca="true" t="shared" si="20" ref="BH20:BH41">T20*AO20</f>
        <v>54</v>
      </c>
      <c r="BI20" s="110">
        <f aca="true" t="shared" si="21" ref="BI20:BI41">U20*AP20</f>
        <v>63</v>
      </c>
      <c r="BJ20" s="110">
        <f aca="true" t="shared" si="22" ref="BJ20:BJ41">V20*AQ20</f>
        <v>72</v>
      </c>
      <c r="BK20" s="110">
        <f aca="true" t="shared" si="23" ref="BK20:BK41">W20*AR20</f>
        <v>81</v>
      </c>
      <c r="BL20" s="111">
        <f aca="true" t="shared" si="24" ref="BL20:BL41">SUM(AS20:BA20)</f>
        <v>405</v>
      </c>
      <c r="BM20" s="111">
        <f aca="true" t="shared" si="25" ref="BM20:BM41">SUM(BB20:BK20)</f>
        <v>405</v>
      </c>
      <c r="BN20" s="112">
        <f aca="true" t="shared" si="26" ref="BN20:BN41">BL20-(11*TRUNC(BL20/11,0))+0</f>
        <v>9</v>
      </c>
      <c r="BO20" s="112">
        <f aca="true" t="shared" si="27" ref="BO20:BO41">BM20-(11*TRUNC(BM20/11,0))+0</f>
        <v>9</v>
      </c>
      <c r="BP20" s="35" t="str">
        <f aca="true" t="shared" si="28" ref="BP20:BP41">IF(OR(BN20&lt;&gt;W20,BO20&lt;&gt;X20),"CPF INVÁLIDO","CPF VÁLIDO")</f>
        <v>CPF VÁLIDO</v>
      </c>
    </row>
    <row r="21" spans="2:68" ht="12.75">
      <c r="B21" s="99"/>
      <c r="C21" s="99"/>
      <c r="D21" s="99"/>
      <c r="E21" s="100"/>
      <c r="F21" s="101"/>
      <c r="G21" s="102"/>
      <c r="H21" s="88"/>
      <c r="I21" s="103"/>
      <c r="L21" s="107" t="s">
        <v>468</v>
      </c>
      <c r="M21" s="108">
        <f t="shared" si="2"/>
        <v>99999999999</v>
      </c>
      <c r="N21" s="109">
        <f t="shared" si="3"/>
        <v>9</v>
      </c>
      <c r="O21" s="109">
        <f aca="true" t="shared" si="29" ref="O21:X21">IF(LEN($M21)=10,MID($M21,N$19,1)+0,MID($M21,O$19,1)+0)</f>
        <v>9</v>
      </c>
      <c r="P21" s="109">
        <f t="shared" si="29"/>
        <v>9</v>
      </c>
      <c r="Q21" s="109">
        <f t="shared" si="29"/>
        <v>9</v>
      </c>
      <c r="R21" s="109">
        <f t="shared" si="29"/>
        <v>9</v>
      </c>
      <c r="S21" s="109">
        <f t="shared" si="29"/>
        <v>9</v>
      </c>
      <c r="T21" s="109">
        <f t="shared" si="29"/>
        <v>9</v>
      </c>
      <c r="U21" s="109">
        <f t="shared" si="29"/>
        <v>9</v>
      </c>
      <c r="V21" s="109">
        <f t="shared" si="29"/>
        <v>9</v>
      </c>
      <c r="W21" s="109">
        <f t="shared" si="29"/>
        <v>9</v>
      </c>
      <c r="X21" s="109">
        <f t="shared" si="29"/>
        <v>9</v>
      </c>
      <c r="Y21" s="110"/>
      <c r="Z21" s="110">
        <v>1</v>
      </c>
      <c r="AA21" s="110">
        <v>2</v>
      </c>
      <c r="AB21" s="110">
        <v>3</v>
      </c>
      <c r="AC21" s="110">
        <v>4</v>
      </c>
      <c r="AD21" s="110">
        <v>5</v>
      </c>
      <c r="AE21" s="110">
        <v>6</v>
      </c>
      <c r="AF21" s="110">
        <v>7</v>
      </c>
      <c r="AG21" s="110">
        <v>8</v>
      </c>
      <c r="AH21" s="110">
        <v>9</v>
      </c>
      <c r="AI21" s="110">
        <v>0</v>
      </c>
      <c r="AJ21" s="110">
        <v>1</v>
      </c>
      <c r="AK21" s="110">
        <v>2</v>
      </c>
      <c r="AL21" s="110">
        <v>3</v>
      </c>
      <c r="AM21" s="110">
        <v>4</v>
      </c>
      <c r="AN21" s="110">
        <v>5</v>
      </c>
      <c r="AO21" s="110">
        <v>6</v>
      </c>
      <c r="AP21" s="110">
        <v>7</v>
      </c>
      <c r="AQ21" s="110">
        <v>8</v>
      </c>
      <c r="AR21" s="110">
        <v>9</v>
      </c>
      <c r="AS21" s="110">
        <f t="shared" si="5"/>
        <v>9</v>
      </c>
      <c r="AT21" s="110">
        <f t="shared" si="6"/>
        <v>18</v>
      </c>
      <c r="AU21" s="110">
        <f t="shared" si="7"/>
        <v>27</v>
      </c>
      <c r="AV21" s="110">
        <f t="shared" si="8"/>
        <v>36</v>
      </c>
      <c r="AW21" s="110">
        <f t="shared" si="9"/>
        <v>45</v>
      </c>
      <c r="AX21" s="110">
        <f t="shared" si="10"/>
        <v>54</v>
      </c>
      <c r="AY21" s="110">
        <f t="shared" si="11"/>
        <v>63</v>
      </c>
      <c r="AZ21" s="110">
        <f t="shared" si="12"/>
        <v>72</v>
      </c>
      <c r="BA21" s="110">
        <f t="shared" si="13"/>
        <v>81</v>
      </c>
      <c r="BB21" s="110">
        <f t="shared" si="14"/>
        <v>0</v>
      </c>
      <c r="BC21" s="110">
        <f t="shared" si="15"/>
        <v>9</v>
      </c>
      <c r="BD21" s="110">
        <f t="shared" si="16"/>
        <v>18</v>
      </c>
      <c r="BE21" s="110">
        <f t="shared" si="17"/>
        <v>27</v>
      </c>
      <c r="BF21" s="110">
        <f t="shared" si="18"/>
        <v>36</v>
      </c>
      <c r="BG21" s="110">
        <f t="shared" si="19"/>
        <v>45</v>
      </c>
      <c r="BH21" s="110">
        <f t="shared" si="20"/>
        <v>54</v>
      </c>
      <c r="BI21" s="110">
        <f t="shared" si="21"/>
        <v>63</v>
      </c>
      <c r="BJ21" s="110">
        <f t="shared" si="22"/>
        <v>72</v>
      </c>
      <c r="BK21" s="110">
        <f t="shared" si="23"/>
        <v>81</v>
      </c>
      <c r="BL21" s="111">
        <f t="shared" si="24"/>
        <v>405</v>
      </c>
      <c r="BM21" s="111">
        <f t="shared" si="25"/>
        <v>405</v>
      </c>
      <c r="BN21" s="112">
        <f t="shared" si="26"/>
        <v>9</v>
      </c>
      <c r="BO21" s="112">
        <f t="shared" si="27"/>
        <v>9</v>
      </c>
      <c r="BP21" s="35" t="str">
        <f t="shared" si="28"/>
        <v>CPF VÁLIDO</v>
      </c>
    </row>
    <row r="22" spans="2:68" ht="12.75">
      <c r="B22" s="99"/>
      <c r="C22" s="99"/>
      <c r="D22" s="99"/>
      <c r="E22" s="100"/>
      <c r="F22" s="101"/>
      <c r="G22" s="102"/>
      <c r="H22" s="88"/>
      <c r="I22" s="103"/>
      <c r="L22" s="107" t="s">
        <v>468</v>
      </c>
      <c r="M22" s="108">
        <f t="shared" si="2"/>
        <v>99999999999</v>
      </c>
      <c r="N22" s="109">
        <f t="shared" si="3"/>
        <v>9</v>
      </c>
      <c r="O22" s="109">
        <f aca="true" t="shared" si="30" ref="O22:X22">IF(LEN($M22)=10,MID($M22,N$19,1)+0,MID($M22,O$19,1)+0)</f>
        <v>9</v>
      </c>
      <c r="P22" s="109">
        <f t="shared" si="30"/>
        <v>9</v>
      </c>
      <c r="Q22" s="109">
        <f t="shared" si="30"/>
        <v>9</v>
      </c>
      <c r="R22" s="109">
        <f t="shared" si="30"/>
        <v>9</v>
      </c>
      <c r="S22" s="109">
        <f t="shared" si="30"/>
        <v>9</v>
      </c>
      <c r="T22" s="109">
        <f t="shared" si="30"/>
        <v>9</v>
      </c>
      <c r="U22" s="109">
        <f t="shared" si="30"/>
        <v>9</v>
      </c>
      <c r="V22" s="109">
        <f t="shared" si="30"/>
        <v>9</v>
      </c>
      <c r="W22" s="109">
        <f t="shared" si="30"/>
        <v>9</v>
      </c>
      <c r="X22" s="109">
        <f t="shared" si="30"/>
        <v>9</v>
      </c>
      <c r="Y22" s="110"/>
      <c r="Z22" s="110">
        <v>1</v>
      </c>
      <c r="AA22" s="110">
        <v>2</v>
      </c>
      <c r="AB22" s="110">
        <v>3</v>
      </c>
      <c r="AC22" s="110">
        <v>4</v>
      </c>
      <c r="AD22" s="110">
        <v>5</v>
      </c>
      <c r="AE22" s="110">
        <v>6</v>
      </c>
      <c r="AF22" s="110">
        <v>7</v>
      </c>
      <c r="AG22" s="110">
        <v>8</v>
      </c>
      <c r="AH22" s="110">
        <v>9</v>
      </c>
      <c r="AI22" s="110">
        <v>0</v>
      </c>
      <c r="AJ22" s="110">
        <v>1</v>
      </c>
      <c r="AK22" s="110">
        <v>2</v>
      </c>
      <c r="AL22" s="110">
        <v>3</v>
      </c>
      <c r="AM22" s="110">
        <v>4</v>
      </c>
      <c r="AN22" s="110">
        <v>5</v>
      </c>
      <c r="AO22" s="110">
        <v>6</v>
      </c>
      <c r="AP22" s="110">
        <v>7</v>
      </c>
      <c r="AQ22" s="110">
        <v>8</v>
      </c>
      <c r="AR22" s="110">
        <v>9</v>
      </c>
      <c r="AS22" s="110">
        <f t="shared" si="5"/>
        <v>9</v>
      </c>
      <c r="AT22" s="110">
        <f t="shared" si="6"/>
        <v>18</v>
      </c>
      <c r="AU22" s="110">
        <f t="shared" si="7"/>
        <v>27</v>
      </c>
      <c r="AV22" s="110">
        <f t="shared" si="8"/>
        <v>36</v>
      </c>
      <c r="AW22" s="110">
        <f t="shared" si="9"/>
        <v>45</v>
      </c>
      <c r="AX22" s="110">
        <f t="shared" si="10"/>
        <v>54</v>
      </c>
      <c r="AY22" s="110">
        <f t="shared" si="11"/>
        <v>63</v>
      </c>
      <c r="AZ22" s="110">
        <f t="shared" si="12"/>
        <v>72</v>
      </c>
      <c r="BA22" s="110">
        <f t="shared" si="13"/>
        <v>81</v>
      </c>
      <c r="BB22" s="110">
        <f t="shared" si="14"/>
        <v>0</v>
      </c>
      <c r="BC22" s="110">
        <f t="shared" si="15"/>
        <v>9</v>
      </c>
      <c r="BD22" s="110">
        <f t="shared" si="16"/>
        <v>18</v>
      </c>
      <c r="BE22" s="110">
        <f t="shared" si="17"/>
        <v>27</v>
      </c>
      <c r="BF22" s="110">
        <f t="shared" si="18"/>
        <v>36</v>
      </c>
      <c r="BG22" s="110">
        <f t="shared" si="19"/>
        <v>45</v>
      </c>
      <c r="BH22" s="110">
        <f t="shared" si="20"/>
        <v>54</v>
      </c>
      <c r="BI22" s="110">
        <f t="shared" si="21"/>
        <v>63</v>
      </c>
      <c r="BJ22" s="110">
        <f t="shared" si="22"/>
        <v>72</v>
      </c>
      <c r="BK22" s="110">
        <f t="shared" si="23"/>
        <v>81</v>
      </c>
      <c r="BL22" s="111">
        <f t="shared" si="24"/>
        <v>405</v>
      </c>
      <c r="BM22" s="111">
        <f t="shared" si="25"/>
        <v>405</v>
      </c>
      <c r="BN22" s="112">
        <f t="shared" si="26"/>
        <v>9</v>
      </c>
      <c r="BO22" s="112">
        <f t="shared" si="27"/>
        <v>9</v>
      </c>
      <c r="BP22" s="35" t="str">
        <f t="shared" si="28"/>
        <v>CPF VÁLIDO</v>
      </c>
    </row>
    <row r="23" spans="2:68" ht="12.75">
      <c r="B23" s="99"/>
      <c r="C23" s="99"/>
      <c r="D23" s="99"/>
      <c r="E23" s="100"/>
      <c r="F23" s="101"/>
      <c r="G23" s="102"/>
      <c r="H23" s="88"/>
      <c r="I23" s="103"/>
      <c r="L23" s="107" t="s">
        <v>468</v>
      </c>
      <c r="M23" s="108">
        <f t="shared" si="2"/>
        <v>99999999999</v>
      </c>
      <c r="N23" s="109">
        <f t="shared" si="3"/>
        <v>9</v>
      </c>
      <c r="O23" s="109">
        <f aca="true" t="shared" si="31" ref="O23:X23">IF(LEN($M23)=10,MID($M23,N$19,1)+0,MID($M23,O$19,1)+0)</f>
        <v>9</v>
      </c>
      <c r="P23" s="109">
        <f t="shared" si="31"/>
        <v>9</v>
      </c>
      <c r="Q23" s="109">
        <f t="shared" si="31"/>
        <v>9</v>
      </c>
      <c r="R23" s="109">
        <f t="shared" si="31"/>
        <v>9</v>
      </c>
      <c r="S23" s="109">
        <f t="shared" si="31"/>
        <v>9</v>
      </c>
      <c r="T23" s="109">
        <f t="shared" si="31"/>
        <v>9</v>
      </c>
      <c r="U23" s="109">
        <f t="shared" si="31"/>
        <v>9</v>
      </c>
      <c r="V23" s="109">
        <f t="shared" si="31"/>
        <v>9</v>
      </c>
      <c r="W23" s="109">
        <f t="shared" si="31"/>
        <v>9</v>
      </c>
      <c r="X23" s="109">
        <f t="shared" si="31"/>
        <v>9</v>
      </c>
      <c r="Y23" s="110"/>
      <c r="Z23" s="110">
        <v>1</v>
      </c>
      <c r="AA23" s="110">
        <v>2</v>
      </c>
      <c r="AB23" s="110">
        <v>3</v>
      </c>
      <c r="AC23" s="110">
        <v>4</v>
      </c>
      <c r="AD23" s="110">
        <v>5</v>
      </c>
      <c r="AE23" s="110">
        <v>6</v>
      </c>
      <c r="AF23" s="110">
        <v>7</v>
      </c>
      <c r="AG23" s="110">
        <v>8</v>
      </c>
      <c r="AH23" s="110">
        <v>9</v>
      </c>
      <c r="AI23" s="110">
        <v>0</v>
      </c>
      <c r="AJ23" s="110">
        <v>1</v>
      </c>
      <c r="AK23" s="110">
        <v>2</v>
      </c>
      <c r="AL23" s="110">
        <v>3</v>
      </c>
      <c r="AM23" s="110">
        <v>4</v>
      </c>
      <c r="AN23" s="110">
        <v>5</v>
      </c>
      <c r="AO23" s="110">
        <v>6</v>
      </c>
      <c r="AP23" s="110">
        <v>7</v>
      </c>
      <c r="AQ23" s="110">
        <v>8</v>
      </c>
      <c r="AR23" s="110">
        <v>9</v>
      </c>
      <c r="AS23" s="110">
        <f t="shared" si="5"/>
        <v>9</v>
      </c>
      <c r="AT23" s="110">
        <f t="shared" si="6"/>
        <v>18</v>
      </c>
      <c r="AU23" s="110">
        <f t="shared" si="7"/>
        <v>27</v>
      </c>
      <c r="AV23" s="110">
        <f t="shared" si="8"/>
        <v>36</v>
      </c>
      <c r="AW23" s="110">
        <f t="shared" si="9"/>
        <v>45</v>
      </c>
      <c r="AX23" s="110">
        <f t="shared" si="10"/>
        <v>54</v>
      </c>
      <c r="AY23" s="110">
        <f t="shared" si="11"/>
        <v>63</v>
      </c>
      <c r="AZ23" s="110">
        <f t="shared" si="12"/>
        <v>72</v>
      </c>
      <c r="BA23" s="110">
        <f t="shared" si="13"/>
        <v>81</v>
      </c>
      <c r="BB23" s="110">
        <f t="shared" si="14"/>
        <v>0</v>
      </c>
      <c r="BC23" s="110">
        <f t="shared" si="15"/>
        <v>9</v>
      </c>
      <c r="BD23" s="110">
        <f t="shared" si="16"/>
        <v>18</v>
      </c>
      <c r="BE23" s="110">
        <f t="shared" si="17"/>
        <v>27</v>
      </c>
      <c r="BF23" s="110">
        <f t="shared" si="18"/>
        <v>36</v>
      </c>
      <c r="BG23" s="110">
        <f t="shared" si="19"/>
        <v>45</v>
      </c>
      <c r="BH23" s="110">
        <f t="shared" si="20"/>
        <v>54</v>
      </c>
      <c r="BI23" s="110">
        <f t="shared" si="21"/>
        <v>63</v>
      </c>
      <c r="BJ23" s="110">
        <f t="shared" si="22"/>
        <v>72</v>
      </c>
      <c r="BK23" s="110">
        <f t="shared" si="23"/>
        <v>81</v>
      </c>
      <c r="BL23" s="111">
        <f t="shared" si="24"/>
        <v>405</v>
      </c>
      <c r="BM23" s="111">
        <f t="shared" si="25"/>
        <v>405</v>
      </c>
      <c r="BN23" s="112">
        <f t="shared" si="26"/>
        <v>9</v>
      </c>
      <c r="BO23" s="112">
        <f t="shared" si="27"/>
        <v>9</v>
      </c>
      <c r="BP23" s="35" t="str">
        <f t="shared" si="28"/>
        <v>CPF VÁLIDO</v>
      </c>
    </row>
    <row r="24" spans="2:68" ht="12.75">
      <c r="B24" s="99"/>
      <c r="C24" s="99"/>
      <c r="D24" s="99"/>
      <c r="E24" s="100"/>
      <c r="F24" s="101"/>
      <c r="G24" s="102"/>
      <c r="H24" s="88"/>
      <c r="I24" s="103"/>
      <c r="L24" s="107" t="s">
        <v>468</v>
      </c>
      <c r="M24" s="108">
        <f t="shared" si="2"/>
        <v>99999999999</v>
      </c>
      <c r="N24" s="109">
        <f t="shared" si="3"/>
        <v>9</v>
      </c>
      <c r="O24" s="109">
        <f aca="true" t="shared" si="32" ref="O24:X24">IF(LEN($M24)=10,MID($M24,N$19,1)+0,MID($M24,O$19,1)+0)</f>
        <v>9</v>
      </c>
      <c r="P24" s="109">
        <f t="shared" si="32"/>
        <v>9</v>
      </c>
      <c r="Q24" s="109">
        <f t="shared" si="32"/>
        <v>9</v>
      </c>
      <c r="R24" s="109">
        <f t="shared" si="32"/>
        <v>9</v>
      </c>
      <c r="S24" s="109">
        <f t="shared" si="32"/>
        <v>9</v>
      </c>
      <c r="T24" s="109">
        <f t="shared" si="32"/>
        <v>9</v>
      </c>
      <c r="U24" s="109">
        <f t="shared" si="32"/>
        <v>9</v>
      </c>
      <c r="V24" s="109">
        <f t="shared" si="32"/>
        <v>9</v>
      </c>
      <c r="W24" s="109">
        <f t="shared" si="32"/>
        <v>9</v>
      </c>
      <c r="X24" s="109">
        <f t="shared" si="32"/>
        <v>9</v>
      </c>
      <c r="Y24" s="110"/>
      <c r="Z24" s="110">
        <v>1</v>
      </c>
      <c r="AA24" s="110">
        <v>2</v>
      </c>
      <c r="AB24" s="110">
        <v>3</v>
      </c>
      <c r="AC24" s="110">
        <v>4</v>
      </c>
      <c r="AD24" s="110">
        <v>5</v>
      </c>
      <c r="AE24" s="110">
        <v>6</v>
      </c>
      <c r="AF24" s="110">
        <v>7</v>
      </c>
      <c r="AG24" s="110">
        <v>8</v>
      </c>
      <c r="AH24" s="110">
        <v>9</v>
      </c>
      <c r="AI24" s="110">
        <v>0</v>
      </c>
      <c r="AJ24" s="110">
        <v>1</v>
      </c>
      <c r="AK24" s="110">
        <v>2</v>
      </c>
      <c r="AL24" s="110">
        <v>3</v>
      </c>
      <c r="AM24" s="110">
        <v>4</v>
      </c>
      <c r="AN24" s="110">
        <v>5</v>
      </c>
      <c r="AO24" s="110">
        <v>6</v>
      </c>
      <c r="AP24" s="110">
        <v>7</v>
      </c>
      <c r="AQ24" s="110">
        <v>8</v>
      </c>
      <c r="AR24" s="110">
        <v>9</v>
      </c>
      <c r="AS24" s="110">
        <f t="shared" si="5"/>
        <v>9</v>
      </c>
      <c r="AT24" s="110">
        <f t="shared" si="6"/>
        <v>18</v>
      </c>
      <c r="AU24" s="110">
        <f t="shared" si="7"/>
        <v>27</v>
      </c>
      <c r="AV24" s="110">
        <f t="shared" si="8"/>
        <v>36</v>
      </c>
      <c r="AW24" s="110">
        <f t="shared" si="9"/>
        <v>45</v>
      </c>
      <c r="AX24" s="110">
        <f t="shared" si="10"/>
        <v>54</v>
      </c>
      <c r="AY24" s="110">
        <f t="shared" si="11"/>
        <v>63</v>
      </c>
      <c r="AZ24" s="110">
        <f t="shared" si="12"/>
        <v>72</v>
      </c>
      <c r="BA24" s="110">
        <f t="shared" si="13"/>
        <v>81</v>
      </c>
      <c r="BB24" s="110">
        <f t="shared" si="14"/>
        <v>0</v>
      </c>
      <c r="BC24" s="110">
        <f t="shared" si="15"/>
        <v>9</v>
      </c>
      <c r="BD24" s="110">
        <f t="shared" si="16"/>
        <v>18</v>
      </c>
      <c r="BE24" s="110">
        <f t="shared" si="17"/>
        <v>27</v>
      </c>
      <c r="BF24" s="110">
        <f t="shared" si="18"/>
        <v>36</v>
      </c>
      <c r="BG24" s="110">
        <f t="shared" si="19"/>
        <v>45</v>
      </c>
      <c r="BH24" s="110">
        <f t="shared" si="20"/>
        <v>54</v>
      </c>
      <c r="BI24" s="110">
        <f t="shared" si="21"/>
        <v>63</v>
      </c>
      <c r="BJ24" s="110">
        <f t="shared" si="22"/>
        <v>72</v>
      </c>
      <c r="BK24" s="110">
        <f t="shared" si="23"/>
        <v>81</v>
      </c>
      <c r="BL24" s="111">
        <f t="shared" si="24"/>
        <v>405</v>
      </c>
      <c r="BM24" s="111">
        <f t="shared" si="25"/>
        <v>405</v>
      </c>
      <c r="BN24" s="112">
        <f t="shared" si="26"/>
        <v>9</v>
      </c>
      <c r="BO24" s="112">
        <f t="shared" si="27"/>
        <v>9</v>
      </c>
      <c r="BP24" s="35" t="str">
        <f t="shared" si="28"/>
        <v>CPF VÁLIDO</v>
      </c>
    </row>
    <row r="25" spans="2:68" ht="12.75">
      <c r="B25" s="99"/>
      <c r="C25" s="99"/>
      <c r="D25" s="99"/>
      <c r="E25" s="100"/>
      <c r="F25" s="101"/>
      <c r="G25" s="102"/>
      <c r="H25" s="88"/>
      <c r="I25" s="103"/>
      <c r="L25" s="107" t="s">
        <v>468</v>
      </c>
      <c r="M25" s="108">
        <f t="shared" si="2"/>
        <v>99999999999</v>
      </c>
      <c r="N25" s="109">
        <f t="shared" si="3"/>
        <v>9</v>
      </c>
      <c r="O25" s="109">
        <f aca="true" t="shared" si="33" ref="O25:X25">IF(LEN($M25)=10,MID($M25,N$19,1)+0,MID($M25,O$19,1)+0)</f>
        <v>9</v>
      </c>
      <c r="P25" s="109">
        <f t="shared" si="33"/>
        <v>9</v>
      </c>
      <c r="Q25" s="109">
        <f t="shared" si="33"/>
        <v>9</v>
      </c>
      <c r="R25" s="109">
        <f t="shared" si="33"/>
        <v>9</v>
      </c>
      <c r="S25" s="109">
        <f t="shared" si="33"/>
        <v>9</v>
      </c>
      <c r="T25" s="109">
        <f t="shared" si="33"/>
        <v>9</v>
      </c>
      <c r="U25" s="109">
        <f t="shared" si="33"/>
        <v>9</v>
      </c>
      <c r="V25" s="109">
        <f t="shared" si="33"/>
        <v>9</v>
      </c>
      <c r="W25" s="109">
        <f t="shared" si="33"/>
        <v>9</v>
      </c>
      <c r="X25" s="109">
        <f t="shared" si="33"/>
        <v>9</v>
      </c>
      <c r="Y25" s="110"/>
      <c r="Z25" s="110">
        <v>1</v>
      </c>
      <c r="AA25" s="110">
        <v>2</v>
      </c>
      <c r="AB25" s="110">
        <v>3</v>
      </c>
      <c r="AC25" s="110">
        <v>4</v>
      </c>
      <c r="AD25" s="110">
        <v>5</v>
      </c>
      <c r="AE25" s="110">
        <v>6</v>
      </c>
      <c r="AF25" s="110">
        <v>7</v>
      </c>
      <c r="AG25" s="110">
        <v>8</v>
      </c>
      <c r="AH25" s="110">
        <v>9</v>
      </c>
      <c r="AI25" s="110">
        <v>0</v>
      </c>
      <c r="AJ25" s="110">
        <v>1</v>
      </c>
      <c r="AK25" s="110">
        <v>2</v>
      </c>
      <c r="AL25" s="110">
        <v>3</v>
      </c>
      <c r="AM25" s="110">
        <v>4</v>
      </c>
      <c r="AN25" s="110">
        <v>5</v>
      </c>
      <c r="AO25" s="110">
        <v>6</v>
      </c>
      <c r="AP25" s="110">
        <v>7</v>
      </c>
      <c r="AQ25" s="110">
        <v>8</v>
      </c>
      <c r="AR25" s="110">
        <v>9</v>
      </c>
      <c r="AS25" s="110">
        <f t="shared" si="5"/>
        <v>9</v>
      </c>
      <c r="AT25" s="110">
        <f t="shared" si="6"/>
        <v>18</v>
      </c>
      <c r="AU25" s="110">
        <f t="shared" si="7"/>
        <v>27</v>
      </c>
      <c r="AV25" s="110">
        <f t="shared" si="8"/>
        <v>36</v>
      </c>
      <c r="AW25" s="110">
        <f t="shared" si="9"/>
        <v>45</v>
      </c>
      <c r="AX25" s="110">
        <f t="shared" si="10"/>
        <v>54</v>
      </c>
      <c r="AY25" s="110">
        <f t="shared" si="11"/>
        <v>63</v>
      </c>
      <c r="AZ25" s="110">
        <f t="shared" si="12"/>
        <v>72</v>
      </c>
      <c r="BA25" s="110">
        <f t="shared" si="13"/>
        <v>81</v>
      </c>
      <c r="BB25" s="110">
        <f t="shared" si="14"/>
        <v>0</v>
      </c>
      <c r="BC25" s="110">
        <f t="shared" si="15"/>
        <v>9</v>
      </c>
      <c r="BD25" s="110">
        <f t="shared" si="16"/>
        <v>18</v>
      </c>
      <c r="BE25" s="110">
        <f t="shared" si="17"/>
        <v>27</v>
      </c>
      <c r="BF25" s="110">
        <f t="shared" si="18"/>
        <v>36</v>
      </c>
      <c r="BG25" s="110">
        <f t="shared" si="19"/>
        <v>45</v>
      </c>
      <c r="BH25" s="110">
        <f t="shared" si="20"/>
        <v>54</v>
      </c>
      <c r="BI25" s="110">
        <f t="shared" si="21"/>
        <v>63</v>
      </c>
      <c r="BJ25" s="110">
        <f t="shared" si="22"/>
        <v>72</v>
      </c>
      <c r="BK25" s="110">
        <f t="shared" si="23"/>
        <v>81</v>
      </c>
      <c r="BL25" s="111">
        <f t="shared" si="24"/>
        <v>405</v>
      </c>
      <c r="BM25" s="111">
        <f t="shared" si="25"/>
        <v>405</v>
      </c>
      <c r="BN25" s="112">
        <f t="shared" si="26"/>
        <v>9</v>
      </c>
      <c r="BO25" s="112">
        <f t="shared" si="27"/>
        <v>9</v>
      </c>
      <c r="BP25" s="35" t="str">
        <f t="shared" si="28"/>
        <v>CPF VÁLIDO</v>
      </c>
    </row>
    <row r="26" spans="2:68" ht="12.75">
      <c r="B26" s="99"/>
      <c r="C26" s="99"/>
      <c r="D26" s="99"/>
      <c r="E26" s="100"/>
      <c r="F26" s="101"/>
      <c r="G26" s="102"/>
      <c r="H26" s="88"/>
      <c r="I26" s="103"/>
      <c r="L26" s="107" t="s">
        <v>468</v>
      </c>
      <c r="M26" s="108">
        <f t="shared" si="2"/>
        <v>99999999999</v>
      </c>
      <c r="N26" s="109">
        <f t="shared" si="3"/>
        <v>9</v>
      </c>
      <c r="O26" s="109">
        <f aca="true" t="shared" si="34" ref="O26:X26">IF(LEN($M26)=10,MID($M26,N$19,1)+0,MID($M26,O$19,1)+0)</f>
        <v>9</v>
      </c>
      <c r="P26" s="109">
        <f t="shared" si="34"/>
        <v>9</v>
      </c>
      <c r="Q26" s="109">
        <f t="shared" si="34"/>
        <v>9</v>
      </c>
      <c r="R26" s="109">
        <f t="shared" si="34"/>
        <v>9</v>
      </c>
      <c r="S26" s="109">
        <f t="shared" si="34"/>
        <v>9</v>
      </c>
      <c r="T26" s="109">
        <f t="shared" si="34"/>
        <v>9</v>
      </c>
      <c r="U26" s="109">
        <f t="shared" si="34"/>
        <v>9</v>
      </c>
      <c r="V26" s="109">
        <f t="shared" si="34"/>
        <v>9</v>
      </c>
      <c r="W26" s="109">
        <f t="shared" si="34"/>
        <v>9</v>
      </c>
      <c r="X26" s="109">
        <f t="shared" si="34"/>
        <v>9</v>
      </c>
      <c r="Y26" s="110"/>
      <c r="Z26" s="110">
        <v>1</v>
      </c>
      <c r="AA26" s="110">
        <v>2</v>
      </c>
      <c r="AB26" s="110">
        <v>3</v>
      </c>
      <c r="AC26" s="110">
        <v>4</v>
      </c>
      <c r="AD26" s="110">
        <v>5</v>
      </c>
      <c r="AE26" s="110">
        <v>6</v>
      </c>
      <c r="AF26" s="110">
        <v>7</v>
      </c>
      <c r="AG26" s="110">
        <v>8</v>
      </c>
      <c r="AH26" s="110">
        <v>9</v>
      </c>
      <c r="AI26" s="110">
        <v>0</v>
      </c>
      <c r="AJ26" s="110">
        <v>1</v>
      </c>
      <c r="AK26" s="110">
        <v>2</v>
      </c>
      <c r="AL26" s="110">
        <v>3</v>
      </c>
      <c r="AM26" s="110">
        <v>4</v>
      </c>
      <c r="AN26" s="110">
        <v>5</v>
      </c>
      <c r="AO26" s="110">
        <v>6</v>
      </c>
      <c r="AP26" s="110">
        <v>7</v>
      </c>
      <c r="AQ26" s="110">
        <v>8</v>
      </c>
      <c r="AR26" s="110">
        <v>9</v>
      </c>
      <c r="AS26" s="110">
        <f t="shared" si="5"/>
        <v>9</v>
      </c>
      <c r="AT26" s="110">
        <f t="shared" si="6"/>
        <v>18</v>
      </c>
      <c r="AU26" s="110">
        <f t="shared" si="7"/>
        <v>27</v>
      </c>
      <c r="AV26" s="110">
        <f t="shared" si="8"/>
        <v>36</v>
      </c>
      <c r="AW26" s="110">
        <f t="shared" si="9"/>
        <v>45</v>
      </c>
      <c r="AX26" s="110">
        <f t="shared" si="10"/>
        <v>54</v>
      </c>
      <c r="AY26" s="110">
        <f t="shared" si="11"/>
        <v>63</v>
      </c>
      <c r="AZ26" s="110">
        <f t="shared" si="12"/>
        <v>72</v>
      </c>
      <c r="BA26" s="110">
        <f t="shared" si="13"/>
        <v>81</v>
      </c>
      <c r="BB26" s="110">
        <f t="shared" si="14"/>
        <v>0</v>
      </c>
      <c r="BC26" s="110">
        <f t="shared" si="15"/>
        <v>9</v>
      </c>
      <c r="BD26" s="110">
        <f t="shared" si="16"/>
        <v>18</v>
      </c>
      <c r="BE26" s="110">
        <f t="shared" si="17"/>
        <v>27</v>
      </c>
      <c r="BF26" s="110">
        <f t="shared" si="18"/>
        <v>36</v>
      </c>
      <c r="BG26" s="110">
        <f t="shared" si="19"/>
        <v>45</v>
      </c>
      <c r="BH26" s="110">
        <f t="shared" si="20"/>
        <v>54</v>
      </c>
      <c r="BI26" s="110">
        <f t="shared" si="21"/>
        <v>63</v>
      </c>
      <c r="BJ26" s="110">
        <f t="shared" si="22"/>
        <v>72</v>
      </c>
      <c r="BK26" s="110">
        <f t="shared" si="23"/>
        <v>81</v>
      </c>
      <c r="BL26" s="111">
        <f t="shared" si="24"/>
        <v>405</v>
      </c>
      <c r="BM26" s="111">
        <f t="shared" si="25"/>
        <v>405</v>
      </c>
      <c r="BN26" s="112">
        <f t="shared" si="26"/>
        <v>9</v>
      </c>
      <c r="BO26" s="112">
        <f t="shared" si="27"/>
        <v>9</v>
      </c>
      <c r="BP26" s="35" t="str">
        <f t="shared" si="28"/>
        <v>CPF VÁLIDO</v>
      </c>
    </row>
    <row r="27" spans="2:68" ht="12.75">
      <c r="B27" s="99"/>
      <c r="C27" s="99"/>
      <c r="D27" s="99"/>
      <c r="E27" s="100"/>
      <c r="F27" s="101"/>
      <c r="G27" s="102"/>
      <c r="H27" s="88"/>
      <c r="I27" s="103"/>
      <c r="L27" s="107" t="s">
        <v>468</v>
      </c>
      <c r="M27" s="108">
        <f t="shared" si="2"/>
        <v>99999999999</v>
      </c>
      <c r="N27" s="109">
        <f t="shared" si="3"/>
        <v>9</v>
      </c>
      <c r="O27" s="109">
        <f aca="true" t="shared" si="35" ref="O27:X27">IF(LEN($M27)=10,MID($M27,N$19,1)+0,MID($M27,O$19,1)+0)</f>
        <v>9</v>
      </c>
      <c r="P27" s="109">
        <f t="shared" si="35"/>
        <v>9</v>
      </c>
      <c r="Q27" s="109">
        <f t="shared" si="35"/>
        <v>9</v>
      </c>
      <c r="R27" s="109">
        <f t="shared" si="35"/>
        <v>9</v>
      </c>
      <c r="S27" s="109">
        <f t="shared" si="35"/>
        <v>9</v>
      </c>
      <c r="T27" s="109">
        <f t="shared" si="35"/>
        <v>9</v>
      </c>
      <c r="U27" s="109">
        <f t="shared" si="35"/>
        <v>9</v>
      </c>
      <c r="V27" s="109">
        <f t="shared" si="35"/>
        <v>9</v>
      </c>
      <c r="W27" s="109">
        <f t="shared" si="35"/>
        <v>9</v>
      </c>
      <c r="X27" s="109">
        <f t="shared" si="35"/>
        <v>9</v>
      </c>
      <c r="Y27" s="110"/>
      <c r="Z27" s="110">
        <v>1</v>
      </c>
      <c r="AA27" s="110">
        <v>2</v>
      </c>
      <c r="AB27" s="110">
        <v>3</v>
      </c>
      <c r="AC27" s="110">
        <v>4</v>
      </c>
      <c r="AD27" s="110">
        <v>5</v>
      </c>
      <c r="AE27" s="110">
        <v>6</v>
      </c>
      <c r="AF27" s="110">
        <v>7</v>
      </c>
      <c r="AG27" s="110">
        <v>8</v>
      </c>
      <c r="AH27" s="110">
        <v>9</v>
      </c>
      <c r="AI27" s="110">
        <v>0</v>
      </c>
      <c r="AJ27" s="110">
        <v>1</v>
      </c>
      <c r="AK27" s="110">
        <v>2</v>
      </c>
      <c r="AL27" s="110">
        <v>3</v>
      </c>
      <c r="AM27" s="110">
        <v>4</v>
      </c>
      <c r="AN27" s="110">
        <v>5</v>
      </c>
      <c r="AO27" s="110">
        <v>6</v>
      </c>
      <c r="AP27" s="110">
        <v>7</v>
      </c>
      <c r="AQ27" s="110">
        <v>8</v>
      </c>
      <c r="AR27" s="110">
        <v>9</v>
      </c>
      <c r="AS27" s="110">
        <f t="shared" si="5"/>
        <v>9</v>
      </c>
      <c r="AT27" s="110">
        <f t="shared" si="6"/>
        <v>18</v>
      </c>
      <c r="AU27" s="110">
        <f t="shared" si="7"/>
        <v>27</v>
      </c>
      <c r="AV27" s="110">
        <f t="shared" si="8"/>
        <v>36</v>
      </c>
      <c r="AW27" s="110">
        <f t="shared" si="9"/>
        <v>45</v>
      </c>
      <c r="AX27" s="110">
        <f t="shared" si="10"/>
        <v>54</v>
      </c>
      <c r="AY27" s="110">
        <f t="shared" si="11"/>
        <v>63</v>
      </c>
      <c r="AZ27" s="110">
        <f t="shared" si="12"/>
        <v>72</v>
      </c>
      <c r="BA27" s="110">
        <f t="shared" si="13"/>
        <v>81</v>
      </c>
      <c r="BB27" s="110">
        <f t="shared" si="14"/>
        <v>0</v>
      </c>
      <c r="BC27" s="110">
        <f t="shared" si="15"/>
        <v>9</v>
      </c>
      <c r="BD27" s="110">
        <f t="shared" si="16"/>
        <v>18</v>
      </c>
      <c r="BE27" s="110">
        <f t="shared" si="17"/>
        <v>27</v>
      </c>
      <c r="BF27" s="110">
        <f t="shared" si="18"/>
        <v>36</v>
      </c>
      <c r="BG27" s="110">
        <f t="shared" si="19"/>
        <v>45</v>
      </c>
      <c r="BH27" s="110">
        <f t="shared" si="20"/>
        <v>54</v>
      </c>
      <c r="BI27" s="110">
        <f t="shared" si="21"/>
        <v>63</v>
      </c>
      <c r="BJ27" s="110">
        <f t="shared" si="22"/>
        <v>72</v>
      </c>
      <c r="BK27" s="110">
        <f t="shared" si="23"/>
        <v>81</v>
      </c>
      <c r="BL27" s="111">
        <f t="shared" si="24"/>
        <v>405</v>
      </c>
      <c r="BM27" s="111">
        <f t="shared" si="25"/>
        <v>405</v>
      </c>
      <c r="BN27" s="112">
        <f t="shared" si="26"/>
        <v>9</v>
      </c>
      <c r="BO27" s="112">
        <f t="shared" si="27"/>
        <v>9</v>
      </c>
      <c r="BP27" s="35" t="str">
        <f t="shared" si="28"/>
        <v>CPF VÁLIDO</v>
      </c>
    </row>
    <row r="28" spans="2:68" ht="12.75">
      <c r="B28" s="99"/>
      <c r="C28" s="99"/>
      <c r="D28" s="99"/>
      <c r="E28" s="100"/>
      <c r="F28" s="101"/>
      <c r="G28" s="102"/>
      <c r="H28" s="88"/>
      <c r="I28" s="103"/>
      <c r="L28" s="107" t="s">
        <v>468</v>
      </c>
      <c r="M28" s="108">
        <f t="shared" si="2"/>
        <v>99999999999</v>
      </c>
      <c r="N28" s="109">
        <f t="shared" si="3"/>
        <v>9</v>
      </c>
      <c r="O28" s="109">
        <f aca="true" t="shared" si="36" ref="O28:X28">IF(LEN($M28)=10,MID($M28,N$19,1)+0,MID($M28,O$19,1)+0)</f>
        <v>9</v>
      </c>
      <c r="P28" s="109">
        <f t="shared" si="36"/>
        <v>9</v>
      </c>
      <c r="Q28" s="109">
        <f t="shared" si="36"/>
        <v>9</v>
      </c>
      <c r="R28" s="109">
        <f t="shared" si="36"/>
        <v>9</v>
      </c>
      <c r="S28" s="109">
        <f t="shared" si="36"/>
        <v>9</v>
      </c>
      <c r="T28" s="109">
        <f t="shared" si="36"/>
        <v>9</v>
      </c>
      <c r="U28" s="109">
        <f t="shared" si="36"/>
        <v>9</v>
      </c>
      <c r="V28" s="109">
        <f t="shared" si="36"/>
        <v>9</v>
      </c>
      <c r="W28" s="109">
        <f t="shared" si="36"/>
        <v>9</v>
      </c>
      <c r="X28" s="109">
        <f t="shared" si="36"/>
        <v>9</v>
      </c>
      <c r="Y28" s="110"/>
      <c r="Z28" s="110">
        <v>1</v>
      </c>
      <c r="AA28" s="110">
        <v>2</v>
      </c>
      <c r="AB28" s="110">
        <v>3</v>
      </c>
      <c r="AC28" s="110">
        <v>4</v>
      </c>
      <c r="AD28" s="110">
        <v>5</v>
      </c>
      <c r="AE28" s="110">
        <v>6</v>
      </c>
      <c r="AF28" s="110">
        <v>7</v>
      </c>
      <c r="AG28" s="110">
        <v>8</v>
      </c>
      <c r="AH28" s="110">
        <v>9</v>
      </c>
      <c r="AI28" s="110">
        <v>0</v>
      </c>
      <c r="AJ28" s="110">
        <v>1</v>
      </c>
      <c r="AK28" s="110">
        <v>2</v>
      </c>
      <c r="AL28" s="110">
        <v>3</v>
      </c>
      <c r="AM28" s="110">
        <v>4</v>
      </c>
      <c r="AN28" s="110">
        <v>5</v>
      </c>
      <c r="AO28" s="110">
        <v>6</v>
      </c>
      <c r="AP28" s="110">
        <v>7</v>
      </c>
      <c r="AQ28" s="110">
        <v>8</v>
      </c>
      <c r="AR28" s="110">
        <v>9</v>
      </c>
      <c r="AS28" s="110">
        <f t="shared" si="5"/>
        <v>9</v>
      </c>
      <c r="AT28" s="110">
        <f t="shared" si="6"/>
        <v>18</v>
      </c>
      <c r="AU28" s="110">
        <f t="shared" si="7"/>
        <v>27</v>
      </c>
      <c r="AV28" s="110">
        <f t="shared" si="8"/>
        <v>36</v>
      </c>
      <c r="AW28" s="110">
        <f t="shared" si="9"/>
        <v>45</v>
      </c>
      <c r="AX28" s="110">
        <f t="shared" si="10"/>
        <v>54</v>
      </c>
      <c r="AY28" s="110">
        <f t="shared" si="11"/>
        <v>63</v>
      </c>
      <c r="AZ28" s="110">
        <f t="shared" si="12"/>
        <v>72</v>
      </c>
      <c r="BA28" s="110">
        <f t="shared" si="13"/>
        <v>81</v>
      </c>
      <c r="BB28" s="110">
        <f t="shared" si="14"/>
        <v>0</v>
      </c>
      <c r="BC28" s="110">
        <f t="shared" si="15"/>
        <v>9</v>
      </c>
      <c r="BD28" s="110">
        <f t="shared" si="16"/>
        <v>18</v>
      </c>
      <c r="BE28" s="110">
        <f t="shared" si="17"/>
        <v>27</v>
      </c>
      <c r="BF28" s="110">
        <f t="shared" si="18"/>
        <v>36</v>
      </c>
      <c r="BG28" s="110">
        <f t="shared" si="19"/>
        <v>45</v>
      </c>
      <c r="BH28" s="110">
        <f t="shared" si="20"/>
        <v>54</v>
      </c>
      <c r="BI28" s="110">
        <f t="shared" si="21"/>
        <v>63</v>
      </c>
      <c r="BJ28" s="110">
        <f t="shared" si="22"/>
        <v>72</v>
      </c>
      <c r="BK28" s="110">
        <f t="shared" si="23"/>
        <v>81</v>
      </c>
      <c r="BL28" s="111">
        <f t="shared" si="24"/>
        <v>405</v>
      </c>
      <c r="BM28" s="111">
        <f t="shared" si="25"/>
        <v>405</v>
      </c>
      <c r="BN28" s="112">
        <f t="shared" si="26"/>
        <v>9</v>
      </c>
      <c r="BO28" s="112">
        <f t="shared" si="27"/>
        <v>9</v>
      </c>
      <c r="BP28" s="35" t="str">
        <f t="shared" si="28"/>
        <v>CPF VÁLIDO</v>
      </c>
    </row>
    <row r="29" spans="2:68" ht="12.75">
      <c r="B29" s="99"/>
      <c r="C29" s="99"/>
      <c r="D29" s="99"/>
      <c r="E29" s="100"/>
      <c r="F29" s="101"/>
      <c r="G29" s="102"/>
      <c r="H29" s="88"/>
      <c r="I29" s="103"/>
      <c r="L29" s="107" t="s">
        <v>468</v>
      </c>
      <c r="M29" s="108">
        <f t="shared" si="2"/>
        <v>99999999999</v>
      </c>
      <c r="N29" s="109">
        <f t="shared" si="3"/>
        <v>9</v>
      </c>
      <c r="O29" s="109">
        <f aca="true" t="shared" si="37" ref="O29:X29">IF(LEN($M29)=10,MID($M29,N$19,1)+0,MID($M29,O$19,1)+0)</f>
        <v>9</v>
      </c>
      <c r="P29" s="109">
        <f t="shared" si="37"/>
        <v>9</v>
      </c>
      <c r="Q29" s="109">
        <f t="shared" si="37"/>
        <v>9</v>
      </c>
      <c r="R29" s="109">
        <f t="shared" si="37"/>
        <v>9</v>
      </c>
      <c r="S29" s="109">
        <f t="shared" si="37"/>
        <v>9</v>
      </c>
      <c r="T29" s="109">
        <f t="shared" si="37"/>
        <v>9</v>
      </c>
      <c r="U29" s="109">
        <f t="shared" si="37"/>
        <v>9</v>
      </c>
      <c r="V29" s="109">
        <f t="shared" si="37"/>
        <v>9</v>
      </c>
      <c r="W29" s="109">
        <f t="shared" si="37"/>
        <v>9</v>
      </c>
      <c r="X29" s="109">
        <f t="shared" si="37"/>
        <v>9</v>
      </c>
      <c r="Y29" s="110"/>
      <c r="Z29" s="110">
        <v>1</v>
      </c>
      <c r="AA29" s="110">
        <v>2</v>
      </c>
      <c r="AB29" s="110">
        <v>3</v>
      </c>
      <c r="AC29" s="110">
        <v>4</v>
      </c>
      <c r="AD29" s="110">
        <v>5</v>
      </c>
      <c r="AE29" s="110">
        <v>6</v>
      </c>
      <c r="AF29" s="110">
        <v>7</v>
      </c>
      <c r="AG29" s="110">
        <v>8</v>
      </c>
      <c r="AH29" s="110">
        <v>9</v>
      </c>
      <c r="AI29" s="110">
        <v>0</v>
      </c>
      <c r="AJ29" s="110">
        <v>1</v>
      </c>
      <c r="AK29" s="110">
        <v>2</v>
      </c>
      <c r="AL29" s="110">
        <v>3</v>
      </c>
      <c r="AM29" s="110">
        <v>4</v>
      </c>
      <c r="AN29" s="110">
        <v>5</v>
      </c>
      <c r="AO29" s="110">
        <v>6</v>
      </c>
      <c r="AP29" s="110">
        <v>7</v>
      </c>
      <c r="AQ29" s="110">
        <v>8</v>
      </c>
      <c r="AR29" s="110">
        <v>9</v>
      </c>
      <c r="AS29" s="110">
        <f t="shared" si="5"/>
        <v>9</v>
      </c>
      <c r="AT29" s="110">
        <f t="shared" si="6"/>
        <v>18</v>
      </c>
      <c r="AU29" s="110">
        <f t="shared" si="7"/>
        <v>27</v>
      </c>
      <c r="AV29" s="110">
        <f t="shared" si="8"/>
        <v>36</v>
      </c>
      <c r="AW29" s="110">
        <f t="shared" si="9"/>
        <v>45</v>
      </c>
      <c r="AX29" s="110">
        <f t="shared" si="10"/>
        <v>54</v>
      </c>
      <c r="AY29" s="110">
        <f t="shared" si="11"/>
        <v>63</v>
      </c>
      <c r="AZ29" s="110">
        <f t="shared" si="12"/>
        <v>72</v>
      </c>
      <c r="BA29" s="110">
        <f t="shared" si="13"/>
        <v>81</v>
      </c>
      <c r="BB29" s="110">
        <f t="shared" si="14"/>
        <v>0</v>
      </c>
      <c r="BC29" s="110">
        <f t="shared" si="15"/>
        <v>9</v>
      </c>
      <c r="BD29" s="110">
        <f t="shared" si="16"/>
        <v>18</v>
      </c>
      <c r="BE29" s="110">
        <f t="shared" si="17"/>
        <v>27</v>
      </c>
      <c r="BF29" s="110">
        <f t="shared" si="18"/>
        <v>36</v>
      </c>
      <c r="BG29" s="110">
        <f t="shared" si="19"/>
        <v>45</v>
      </c>
      <c r="BH29" s="110">
        <f t="shared" si="20"/>
        <v>54</v>
      </c>
      <c r="BI29" s="110">
        <f t="shared" si="21"/>
        <v>63</v>
      </c>
      <c r="BJ29" s="110">
        <f t="shared" si="22"/>
        <v>72</v>
      </c>
      <c r="BK29" s="110">
        <f t="shared" si="23"/>
        <v>81</v>
      </c>
      <c r="BL29" s="111">
        <f t="shared" si="24"/>
        <v>405</v>
      </c>
      <c r="BM29" s="111">
        <f t="shared" si="25"/>
        <v>405</v>
      </c>
      <c r="BN29" s="112">
        <f t="shared" si="26"/>
        <v>9</v>
      </c>
      <c r="BO29" s="112">
        <f t="shared" si="27"/>
        <v>9</v>
      </c>
      <c r="BP29" s="35" t="str">
        <f t="shared" si="28"/>
        <v>CPF VÁLIDO</v>
      </c>
    </row>
    <row r="30" spans="2:68" ht="12.75">
      <c r="B30" s="99"/>
      <c r="C30" s="99"/>
      <c r="D30" s="99"/>
      <c r="E30" s="100"/>
      <c r="F30" s="101"/>
      <c r="G30" s="102"/>
      <c r="H30" s="88"/>
      <c r="I30" s="103"/>
      <c r="L30" s="107" t="s">
        <v>468</v>
      </c>
      <c r="M30" s="108">
        <f t="shared" si="2"/>
        <v>99999999999</v>
      </c>
      <c r="N30" s="109">
        <f t="shared" si="3"/>
        <v>9</v>
      </c>
      <c r="O30" s="109">
        <f aca="true" t="shared" si="38" ref="O30:X30">IF(LEN($M30)=10,MID($M30,N$19,1)+0,MID($M30,O$19,1)+0)</f>
        <v>9</v>
      </c>
      <c r="P30" s="109">
        <f t="shared" si="38"/>
        <v>9</v>
      </c>
      <c r="Q30" s="109">
        <f t="shared" si="38"/>
        <v>9</v>
      </c>
      <c r="R30" s="109">
        <f t="shared" si="38"/>
        <v>9</v>
      </c>
      <c r="S30" s="109">
        <f t="shared" si="38"/>
        <v>9</v>
      </c>
      <c r="T30" s="109">
        <f t="shared" si="38"/>
        <v>9</v>
      </c>
      <c r="U30" s="109">
        <f t="shared" si="38"/>
        <v>9</v>
      </c>
      <c r="V30" s="109">
        <f t="shared" si="38"/>
        <v>9</v>
      </c>
      <c r="W30" s="109">
        <f t="shared" si="38"/>
        <v>9</v>
      </c>
      <c r="X30" s="109">
        <f t="shared" si="38"/>
        <v>9</v>
      </c>
      <c r="Y30" s="110"/>
      <c r="Z30" s="110">
        <v>1</v>
      </c>
      <c r="AA30" s="110">
        <v>2</v>
      </c>
      <c r="AB30" s="110">
        <v>3</v>
      </c>
      <c r="AC30" s="110">
        <v>4</v>
      </c>
      <c r="AD30" s="110">
        <v>5</v>
      </c>
      <c r="AE30" s="110">
        <v>6</v>
      </c>
      <c r="AF30" s="110">
        <v>7</v>
      </c>
      <c r="AG30" s="110">
        <v>8</v>
      </c>
      <c r="AH30" s="110">
        <v>9</v>
      </c>
      <c r="AI30" s="110">
        <v>0</v>
      </c>
      <c r="AJ30" s="110">
        <v>1</v>
      </c>
      <c r="AK30" s="110">
        <v>2</v>
      </c>
      <c r="AL30" s="110">
        <v>3</v>
      </c>
      <c r="AM30" s="110">
        <v>4</v>
      </c>
      <c r="AN30" s="110">
        <v>5</v>
      </c>
      <c r="AO30" s="110">
        <v>6</v>
      </c>
      <c r="AP30" s="110">
        <v>7</v>
      </c>
      <c r="AQ30" s="110">
        <v>8</v>
      </c>
      <c r="AR30" s="110">
        <v>9</v>
      </c>
      <c r="AS30" s="110">
        <f t="shared" si="5"/>
        <v>9</v>
      </c>
      <c r="AT30" s="110">
        <f t="shared" si="6"/>
        <v>18</v>
      </c>
      <c r="AU30" s="110">
        <f t="shared" si="7"/>
        <v>27</v>
      </c>
      <c r="AV30" s="110">
        <f t="shared" si="8"/>
        <v>36</v>
      </c>
      <c r="AW30" s="110">
        <f t="shared" si="9"/>
        <v>45</v>
      </c>
      <c r="AX30" s="110">
        <f t="shared" si="10"/>
        <v>54</v>
      </c>
      <c r="AY30" s="110">
        <f t="shared" si="11"/>
        <v>63</v>
      </c>
      <c r="AZ30" s="110">
        <f t="shared" si="12"/>
        <v>72</v>
      </c>
      <c r="BA30" s="110">
        <f t="shared" si="13"/>
        <v>81</v>
      </c>
      <c r="BB30" s="110">
        <f t="shared" si="14"/>
        <v>0</v>
      </c>
      <c r="BC30" s="110">
        <f t="shared" si="15"/>
        <v>9</v>
      </c>
      <c r="BD30" s="110">
        <f t="shared" si="16"/>
        <v>18</v>
      </c>
      <c r="BE30" s="110">
        <f t="shared" si="17"/>
        <v>27</v>
      </c>
      <c r="BF30" s="110">
        <f t="shared" si="18"/>
        <v>36</v>
      </c>
      <c r="BG30" s="110">
        <f t="shared" si="19"/>
        <v>45</v>
      </c>
      <c r="BH30" s="110">
        <f t="shared" si="20"/>
        <v>54</v>
      </c>
      <c r="BI30" s="110">
        <f t="shared" si="21"/>
        <v>63</v>
      </c>
      <c r="BJ30" s="110">
        <f t="shared" si="22"/>
        <v>72</v>
      </c>
      <c r="BK30" s="110">
        <f t="shared" si="23"/>
        <v>81</v>
      </c>
      <c r="BL30" s="111">
        <f t="shared" si="24"/>
        <v>405</v>
      </c>
      <c r="BM30" s="111">
        <f t="shared" si="25"/>
        <v>405</v>
      </c>
      <c r="BN30" s="112">
        <f t="shared" si="26"/>
        <v>9</v>
      </c>
      <c r="BO30" s="112">
        <f t="shared" si="27"/>
        <v>9</v>
      </c>
      <c r="BP30" s="35" t="str">
        <f t="shared" si="28"/>
        <v>CPF VÁLIDO</v>
      </c>
    </row>
    <row r="31" spans="2:68" ht="12.75">
      <c r="B31" s="99"/>
      <c r="C31" s="99"/>
      <c r="D31" s="99"/>
      <c r="E31" s="100"/>
      <c r="F31" s="101"/>
      <c r="G31" s="102"/>
      <c r="H31" s="88"/>
      <c r="I31" s="103"/>
      <c r="L31" s="107" t="s">
        <v>468</v>
      </c>
      <c r="M31" s="108">
        <f t="shared" si="2"/>
        <v>99999999999</v>
      </c>
      <c r="N31" s="109">
        <f t="shared" si="3"/>
        <v>9</v>
      </c>
      <c r="O31" s="109">
        <f aca="true" t="shared" si="39" ref="O31:X31">IF(LEN($M31)=10,MID($M31,N$19,1)+0,MID($M31,O$19,1)+0)</f>
        <v>9</v>
      </c>
      <c r="P31" s="109">
        <f t="shared" si="39"/>
        <v>9</v>
      </c>
      <c r="Q31" s="109">
        <f t="shared" si="39"/>
        <v>9</v>
      </c>
      <c r="R31" s="109">
        <f t="shared" si="39"/>
        <v>9</v>
      </c>
      <c r="S31" s="109">
        <f t="shared" si="39"/>
        <v>9</v>
      </c>
      <c r="T31" s="109">
        <f t="shared" si="39"/>
        <v>9</v>
      </c>
      <c r="U31" s="109">
        <f t="shared" si="39"/>
        <v>9</v>
      </c>
      <c r="V31" s="109">
        <f t="shared" si="39"/>
        <v>9</v>
      </c>
      <c r="W31" s="109">
        <f t="shared" si="39"/>
        <v>9</v>
      </c>
      <c r="X31" s="109">
        <f t="shared" si="39"/>
        <v>9</v>
      </c>
      <c r="Y31" s="110"/>
      <c r="Z31" s="110">
        <v>1</v>
      </c>
      <c r="AA31" s="110">
        <v>2</v>
      </c>
      <c r="AB31" s="110">
        <v>3</v>
      </c>
      <c r="AC31" s="110">
        <v>4</v>
      </c>
      <c r="AD31" s="110">
        <v>5</v>
      </c>
      <c r="AE31" s="110">
        <v>6</v>
      </c>
      <c r="AF31" s="110">
        <v>7</v>
      </c>
      <c r="AG31" s="110">
        <v>8</v>
      </c>
      <c r="AH31" s="110">
        <v>9</v>
      </c>
      <c r="AI31" s="110">
        <v>0</v>
      </c>
      <c r="AJ31" s="110">
        <v>1</v>
      </c>
      <c r="AK31" s="110">
        <v>2</v>
      </c>
      <c r="AL31" s="110">
        <v>3</v>
      </c>
      <c r="AM31" s="110">
        <v>4</v>
      </c>
      <c r="AN31" s="110">
        <v>5</v>
      </c>
      <c r="AO31" s="110">
        <v>6</v>
      </c>
      <c r="AP31" s="110">
        <v>7</v>
      </c>
      <c r="AQ31" s="110">
        <v>8</v>
      </c>
      <c r="AR31" s="110">
        <v>9</v>
      </c>
      <c r="AS31" s="110">
        <f t="shared" si="5"/>
        <v>9</v>
      </c>
      <c r="AT31" s="110">
        <f t="shared" si="6"/>
        <v>18</v>
      </c>
      <c r="AU31" s="110">
        <f t="shared" si="7"/>
        <v>27</v>
      </c>
      <c r="AV31" s="110">
        <f t="shared" si="8"/>
        <v>36</v>
      </c>
      <c r="AW31" s="110">
        <f t="shared" si="9"/>
        <v>45</v>
      </c>
      <c r="AX31" s="110">
        <f t="shared" si="10"/>
        <v>54</v>
      </c>
      <c r="AY31" s="110">
        <f t="shared" si="11"/>
        <v>63</v>
      </c>
      <c r="AZ31" s="110">
        <f t="shared" si="12"/>
        <v>72</v>
      </c>
      <c r="BA31" s="110">
        <f t="shared" si="13"/>
        <v>81</v>
      </c>
      <c r="BB31" s="110">
        <f t="shared" si="14"/>
        <v>0</v>
      </c>
      <c r="BC31" s="110">
        <f t="shared" si="15"/>
        <v>9</v>
      </c>
      <c r="BD31" s="110">
        <f t="shared" si="16"/>
        <v>18</v>
      </c>
      <c r="BE31" s="110">
        <f t="shared" si="17"/>
        <v>27</v>
      </c>
      <c r="BF31" s="110">
        <f t="shared" si="18"/>
        <v>36</v>
      </c>
      <c r="BG31" s="110">
        <f t="shared" si="19"/>
        <v>45</v>
      </c>
      <c r="BH31" s="110">
        <f t="shared" si="20"/>
        <v>54</v>
      </c>
      <c r="BI31" s="110">
        <f t="shared" si="21"/>
        <v>63</v>
      </c>
      <c r="BJ31" s="110">
        <f t="shared" si="22"/>
        <v>72</v>
      </c>
      <c r="BK31" s="110">
        <f t="shared" si="23"/>
        <v>81</v>
      </c>
      <c r="BL31" s="111">
        <f t="shared" si="24"/>
        <v>405</v>
      </c>
      <c r="BM31" s="111">
        <f t="shared" si="25"/>
        <v>405</v>
      </c>
      <c r="BN31" s="112">
        <f t="shared" si="26"/>
        <v>9</v>
      </c>
      <c r="BO31" s="112">
        <f t="shared" si="27"/>
        <v>9</v>
      </c>
      <c r="BP31" s="35" t="str">
        <f t="shared" si="28"/>
        <v>CPF VÁLIDO</v>
      </c>
    </row>
    <row r="32" spans="2:68" ht="12.75">
      <c r="B32" s="99"/>
      <c r="C32" s="99"/>
      <c r="D32" s="99"/>
      <c r="E32" s="100"/>
      <c r="F32" s="101"/>
      <c r="G32" s="102"/>
      <c r="H32" s="88"/>
      <c r="I32" s="103"/>
      <c r="L32" s="107" t="s">
        <v>468</v>
      </c>
      <c r="M32" s="108">
        <f t="shared" si="2"/>
        <v>99999999999</v>
      </c>
      <c r="N32" s="109">
        <f t="shared" si="3"/>
        <v>9</v>
      </c>
      <c r="O32" s="109">
        <f aca="true" t="shared" si="40" ref="O32:X32">IF(LEN($M32)=10,MID($M32,N$19,1)+0,MID($M32,O$19,1)+0)</f>
        <v>9</v>
      </c>
      <c r="P32" s="109">
        <f t="shared" si="40"/>
        <v>9</v>
      </c>
      <c r="Q32" s="109">
        <f t="shared" si="40"/>
        <v>9</v>
      </c>
      <c r="R32" s="109">
        <f t="shared" si="40"/>
        <v>9</v>
      </c>
      <c r="S32" s="109">
        <f t="shared" si="40"/>
        <v>9</v>
      </c>
      <c r="T32" s="109">
        <f t="shared" si="40"/>
        <v>9</v>
      </c>
      <c r="U32" s="109">
        <f t="shared" si="40"/>
        <v>9</v>
      </c>
      <c r="V32" s="109">
        <f t="shared" si="40"/>
        <v>9</v>
      </c>
      <c r="W32" s="109">
        <f t="shared" si="40"/>
        <v>9</v>
      </c>
      <c r="X32" s="109">
        <f t="shared" si="40"/>
        <v>9</v>
      </c>
      <c r="Y32" s="110"/>
      <c r="Z32" s="110">
        <v>1</v>
      </c>
      <c r="AA32" s="110">
        <v>2</v>
      </c>
      <c r="AB32" s="110">
        <v>3</v>
      </c>
      <c r="AC32" s="110">
        <v>4</v>
      </c>
      <c r="AD32" s="110">
        <v>5</v>
      </c>
      <c r="AE32" s="110">
        <v>6</v>
      </c>
      <c r="AF32" s="110">
        <v>7</v>
      </c>
      <c r="AG32" s="110">
        <v>8</v>
      </c>
      <c r="AH32" s="110">
        <v>9</v>
      </c>
      <c r="AI32" s="110">
        <v>0</v>
      </c>
      <c r="AJ32" s="110">
        <v>1</v>
      </c>
      <c r="AK32" s="110">
        <v>2</v>
      </c>
      <c r="AL32" s="110">
        <v>3</v>
      </c>
      <c r="AM32" s="110">
        <v>4</v>
      </c>
      <c r="AN32" s="110">
        <v>5</v>
      </c>
      <c r="AO32" s="110">
        <v>6</v>
      </c>
      <c r="AP32" s="110">
        <v>7</v>
      </c>
      <c r="AQ32" s="110">
        <v>8</v>
      </c>
      <c r="AR32" s="110">
        <v>9</v>
      </c>
      <c r="AS32" s="110">
        <f t="shared" si="5"/>
        <v>9</v>
      </c>
      <c r="AT32" s="110">
        <f t="shared" si="6"/>
        <v>18</v>
      </c>
      <c r="AU32" s="110">
        <f t="shared" si="7"/>
        <v>27</v>
      </c>
      <c r="AV32" s="110">
        <f t="shared" si="8"/>
        <v>36</v>
      </c>
      <c r="AW32" s="110">
        <f t="shared" si="9"/>
        <v>45</v>
      </c>
      <c r="AX32" s="110">
        <f t="shared" si="10"/>
        <v>54</v>
      </c>
      <c r="AY32" s="110">
        <f t="shared" si="11"/>
        <v>63</v>
      </c>
      <c r="AZ32" s="110">
        <f t="shared" si="12"/>
        <v>72</v>
      </c>
      <c r="BA32" s="110">
        <f t="shared" si="13"/>
        <v>81</v>
      </c>
      <c r="BB32" s="110">
        <f t="shared" si="14"/>
        <v>0</v>
      </c>
      <c r="BC32" s="110">
        <f t="shared" si="15"/>
        <v>9</v>
      </c>
      <c r="BD32" s="110">
        <f t="shared" si="16"/>
        <v>18</v>
      </c>
      <c r="BE32" s="110">
        <f t="shared" si="17"/>
        <v>27</v>
      </c>
      <c r="BF32" s="110">
        <f t="shared" si="18"/>
        <v>36</v>
      </c>
      <c r="BG32" s="110">
        <f t="shared" si="19"/>
        <v>45</v>
      </c>
      <c r="BH32" s="110">
        <f t="shared" si="20"/>
        <v>54</v>
      </c>
      <c r="BI32" s="110">
        <f t="shared" si="21"/>
        <v>63</v>
      </c>
      <c r="BJ32" s="110">
        <f t="shared" si="22"/>
        <v>72</v>
      </c>
      <c r="BK32" s="110">
        <f t="shared" si="23"/>
        <v>81</v>
      </c>
      <c r="BL32" s="111">
        <f t="shared" si="24"/>
        <v>405</v>
      </c>
      <c r="BM32" s="111">
        <f t="shared" si="25"/>
        <v>405</v>
      </c>
      <c r="BN32" s="112">
        <f t="shared" si="26"/>
        <v>9</v>
      </c>
      <c r="BO32" s="112">
        <f t="shared" si="27"/>
        <v>9</v>
      </c>
      <c r="BP32" s="35" t="str">
        <f t="shared" si="28"/>
        <v>CPF VÁLIDO</v>
      </c>
    </row>
    <row r="33" spans="2:68" ht="12.75">
      <c r="B33" s="99"/>
      <c r="C33" s="99"/>
      <c r="D33" s="99"/>
      <c r="E33" s="100"/>
      <c r="F33" s="101"/>
      <c r="G33" s="102"/>
      <c r="H33" s="88"/>
      <c r="I33" s="103"/>
      <c r="L33" s="107" t="s">
        <v>468</v>
      </c>
      <c r="M33" s="108">
        <f t="shared" si="2"/>
        <v>99999999999</v>
      </c>
      <c r="N33" s="109">
        <f t="shared" si="3"/>
        <v>9</v>
      </c>
      <c r="O33" s="109">
        <f aca="true" t="shared" si="41" ref="O33:X33">IF(LEN($M33)=10,MID($M33,N$19,1)+0,MID($M33,O$19,1)+0)</f>
        <v>9</v>
      </c>
      <c r="P33" s="109">
        <f t="shared" si="41"/>
        <v>9</v>
      </c>
      <c r="Q33" s="109">
        <f t="shared" si="41"/>
        <v>9</v>
      </c>
      <c r="R33" s="109">
        <f t="shared" si="41"/>
        <v>9</v>
      </c>
      <c r="S33" s="109">
        <f t="shared" si="41"/>
        <v>9</v>
      </c>
      <c r="T33" s="109">
        <f t="shared" si="41"/>
        <v>9</v>
      </c>
      <c r="U33" s="109">
        <f t="shared" si="41"/>
        <v>9</v>
      </c>
      <c r="V33" s="109">
        <f t="shared" si="41"/>
        <v>9</v>
      </c>
      <c r="W33" s="109">
        <f t="shared" si="41"/>
        <v>9</v>
      </c>
      <c r="X33" s="109">
        <f t="shared" si="41"/>
        <v>9</v>
      </c>
      <c r="Y33" s="110"/>
      <c r="Z33" s="110">
        <v>1</v>
      </c>
      <c r="AA33" s="110">
        <v>2</v>
      </c>
      <c r="AB33" s="110">
        <v>3</v>
      </c>
      <c r="AC33" s="110">
        <v>4</v>
      </c>
      <c r="AD33" s="110">
        <v>5</v>
      </c>
      <c r="AE33" s="110">
        <v>6</v>
      </c>
      <c r="AF33" s="110">
        <v>7</v>
      </c>
      <c r="AG33" s="110">
        <v>8</v>
      </c>
      <c r="AH33" s="110">
        <v>9</v>
      </c>
      <c r="AI33" s="110">
        <v>0</v>
      </c>
      <c r="AJ33" s="110">
        <v>1</v>
      </c>
      <c r="AK33" s="110">
        <v>2</v>
      </c>
      <c r="AL33" s="110">
        <v>3</v>
      </c>
      <c r="AM33" s="110">
        <v>4</v>
      </c>
      <c r="AN33" s="110">
        <v>5</v>
      </c>
      <c r="AO33" s="110">
        <v>6</v>
      </c>
      <c r="AP33" s="110">
        <v>7</v>
      </c>
      <c r="AQ33" s="110">
        <v>8</v>
      </c>
      <c r="AR33" s="110">
        <v>9</v>
      </c>
      <c r="AS33" s="110">
        <f t="shared" si="5"/>
        <v>9</v>
      </c>
      <c r="AT33" s="110">
        <f t="shared" si="6"/>
        <v>18</v>
      </c>
      <c r="AU33" s="110">
        <f t="shared" si="7"/>
        <v>27</v>
      </c>
      <c r="AV33" s="110">
        <f t="shared" si="8"/>
        <v>36</v>
      </c>
      <c r="AW33" s="110">
        <f t="shared" si="9"/>
        <v>45</v>
      </c>
      <c r="AX33" s="110">
        <f t="shared" si="10"/>
        <v>54</v>
      </c>
      <c r="AY33" s="110">
        <f t="shared" si="11"/>
        <v>63</v>
      </c>
      <c r="AZ33" s="110">
        <f t="shared" si="12"/>
        <v>72</v>
      </c>
      <c r="BA33" s="110">
        <f t="shared" si="13"/>
        <v>81</v>
      </c>
      <c r="BB33" s="110">
        <f t="shared" si="14"/>
        <v>0</v>
      </c>
      <c r="BC33" s="110">
        <f t="shared" si="15"/>
        <v>9</v>
      </c>
      <c r="BD33" s="110">
        <f t="shared" si="16"/>
        <v>18</v>
      </c>
      <c r="BE33" s="110">
        <f t="shared" si="17"/>
        <v>27</v>
      </c>
      <c r="BF33" s="110">
        <f t="shared" si="18"/>
        <v>36</v>
      </c>
      <c r="BG33" s="110">
        <f t="shared" si="19"/>
        <v>45</v>
      </c>
      <c r="BH33" s="110">
        <f t="shared" si="20"/>
        <v>54</v>
      </c>
      <c r="BI33" s="110">
        <f t="shared" si="21"/>
        <v>63</v>
      </c>
      <c r="BJ33" s="110">
        <f t="shared" si="22"/>
        <v>72</v>
      </c>
      <c r="BK33" s="110">
        <f t="shared" si="23"/>
        <v>81</v>
      </c>
      <c r="BL33" s="111">
        <f t="shared" si="24"/>
        <v>405</v>
      </c>
      <c r="BM33" s="111">
        <f t="shared" si="25"/>
        <v>405</v>
      </c>
      <c r="BN33" s="112">
        <f t="shared" si="26"/>
        <v>9</v>
      </c>
      <c r="BO33" s="112">
        <f t="shared" si="27"/>
        <v>9</v>
      </c>
      <c r="BP33" s="35" t="str">
        <f t="shared" si="28"/>
        <v>CPF VÁLIDO</v>
      </c>
    </row>
    <row r="34" spans="2:68" ht="12.75">
      <c r="B34" s="99"/>
      <c r="C34" s="99"/>
      <c r="D34" s="99"/>
      <c r="E34" s="100"/>
      <c r="F34" s="101"/>
      <c r="G34" s="102"/>
      <c r="H34" s="88"/>
      <c r="I34" s="103"/>
      <c r="L34" s="107" t="s">
        <v>468</v>
      </c>
      <c r="M34" s="108">
        <f t="shared" si="2"/>
        <v>99999999999</v>
      </c>
      <c r="N34" s="109">
        <f t="shared" si="3"/>
        <v>9</v>
      </c>
      <c r="O34" s="109">
        <f aca="true" t="shared" si="42" ref="O34:X34">IF(LEN($M34)=10,MID($M34,N$19,1)+0,MID($M34,O$19,1)+0)</f>
        <v>9</v>
      </c>
      <c r="P34" s="109">
        <f t="shared" si="42"/>
        <v>9</v>
      </c>
      <c r="Q34" s="109">
        <f t="shared" si="42"/>
        <v>9</v>
      </c>
      <c r="R34" s="109">
        <f t="shared" si="42"/>
        <v>9</v>
      </c>
      <c r="S34" s="109">
        <f t="shared" si="42"/>
        <v>9</v>
      </c>
      <c r="T34" s="109">
        <f t="shared" si="42"/>
        <v>9</v>
      </c>
      <c r="U34" s="109">
        <f t="shared" si="42"/>
        <v>9</v>
      </c>
      <c r="V34" s="109">
        <f t="shared" si="42"/>
        <v>9</v>
      </c>
      <c r="W34" s="109">
        <f t="shared" si="42"/>
        <v>9</v>
      </c>
      <c r="X34" s="109">
        <f t="shared" si="42"/>
        <v>9</v>
      </c>
      <c r="Y34" s="110"/>
      <c r="Z34" s="110">
        <v>1</v>
      </c>
      <c r="AA34" s="110">
        <v>2</v>
      </c>
      <c r="AB34" s="110">
        <v>3</v>
      </c>
      <c r="AC34" s="110">
        <v>4</v>
      </c>
      <c r="AD34" s="110">
        <v>5</v>
      </c>
      <c r="AE34" s="110">
        <v>6</v>
      </c>
      <c r="AF34" s="110">
        <v>7</v>
      </c>
      <c r="AG34" s="110">
        <v>8</v>
      </c>
      <c r="AH34" s="110">
        <v>9</v>
      </c>
      <c r="AI34" s="110">
        <v>0</v>
      </c>
      <c r="AJ34" s="110">
        <v>1</v>
      </c>
      <c r="AK34" s="110">
        <v>2</v>
      </c>
      <c r="AL34" s="110">
        <v>3</v>
      </c>
      <c r="AM34" s="110">
        <v>4</v>
      </c>
      <c r="AN34" s="110">
        <v>5</v>
      </c>
      <c r="AO34" s="110">
        <v>6</v>
      </c>
      <c r="AP34" s="110">
        <v>7</v>
      </c>
      <c r="AQ34" s="110">
        <v>8</v>
      </c>
      <c r="AR34" s="110">
        <v>9</v>
      </c>
      <c r="AS34" s="110">
        <f t="shared" si="5"/>
        <v>9</v>
      </c>
      <c r="AT34" s="110">
        <f t="shared" si="6"/>
        <v>18</v>
      </c>
      <c r="AU34" s="110">
        <f t="shared" si="7"/>
        <v>27</v>
      </c>
      <c r="AV34" s="110">
        <f t="shared" si="8"/>
        <v>36</v>
      </c>
      <c r="AW34" s="110">
        <f t="shared" si="9"/>
        <v>45</v>
      </c>
      <c r="AX34" s="110">
        <f t="shared" si="10"/>
        <v>54</v>
      </c>
      <c r="AY34" s="110">
        <f t="shared" si="11"/>
        <v>63</v>
      </c>
      <c r="AZ34" s="110">
        <f t="shared" si="12"/>
        <v>72</v>
      </c>
      <c r="BA34" s="110">
        <f t="shared" si="13"/>
        <v>81</v>
      </c>
      <c r="BB34" s="110">
        <f t="shared" si="14"/>
        <v>0</v>
      </c>
      <c r="BC34" s="110">
        <f t="shared" si="15"/>
        <v>9</v>
      </c>
      <c r="BD34" s="110">
        <f t="shared" si="16"/>
        <v>18</v>
      </c>
      <c r="BE34" s="110">
        <f t="shared" si="17"/>
        <v>27</v>
      </c>
      <c r="BF34" s="110">
        <f t="shared" si="18"/>
        <v>36</v>
      </c>
      <c r="BG34" s="110">
        <f t="shared" si="19"/>
        <v>45</v>
      </c>
      <c r="BH34" s="110">
        <f t="shared" si="20"/>
        <v>54</v>
      </c>
      <c r="BI34" s="110">
        <f t="shared" si="21"/>
        <v>63</v>
      </c>
      <c r="BJ34" s="110">
        <f t="shared" si="22"/>
        <v>72</v>
      </c>
      <c r="BK34" s="110">
        <f t="shared" si="23"/>
        <v>81</v>
      </c>
      <c r="BL34" s="111">
        <f t="shared" si="24"/>
        <v>405</v>
      </c>
      <c r="BM34" s="111">
        <f t="shared" si="25"/>
        <v>405</v>
      </c>
      <c r="BN34" s="112">
        <f t="shared" si="26"/>
        <v>9</v>
      </c>
      <c r="BO34" s="112">
        <f t="shared" si="27"/>
        <v>9</v>
      </c>
      <c r="BP34" s="35" t="str">
        <f t="shared" si="28"/>
        <v>CPF VÁLIDO</v>
      </c>
    </row>
    <row r="35" spans="2:68" ht="12.75">
      <c r="B35" s="99"/>
      <c r="C35" s="99"/>
      <c r="D35" s="99"/>
      <c r="E35" s="100"/>
      <c r="F35" s="101"/>
      <c r="G35" s="102"/>
      <c r="H35" s="88"/>
      <c r="I35" s="103"/>
      <c r="L35" s="107" t="s">
        <v>468</v>
      </c>
      <c r="M35" s="108">
        <f t="shared" si="2"/>
        <v>99999999999</v>
      </c>
      <c r="N35" s="109">
        <f t="shared" si="3"/>
        <v>9</v>
      </c>
      <c r="O35" s="109">
        <f aca="true" t="shared" si="43" ref="O35:X35">IF(LEN($M35)=10,MID($M35,N$19,1)+0,MID($M35,O$19,1)+0)</f>
        <v>9</v>
      </c>
      <c r="P35" s="109">
        <f t="shared" si="43"/>
        <v>9</v>
      </c>
      <c r="Q35" s="109">
        <f t="shared" si="43"/>
        <v>9</v>
      </c>
      <c r="R35" s="109">
        <f t="shared" si="43"/>
        <v>9</v>
      </c>
      <c r="S35" s="109">
        <f t="shared" si="43"/>
        <v>9</v>
      </c>
      <c r="T35" s="109">
        <f t="shared" si="43"/>
        <v>9</v>
      </c>
      <c r="U35" s="109">
        <f t="shared" si="43"/>
        <v>9</v>
      </c>
      <c r="V35" s="109">
        <f t="shared" si="43"/>
        <v>9</v>
      </c>
      <c r="W35" s="109">
        <f t="shared" si="43"/>
        <v>9</v>
      </c>
      <c r="X35" s="109">
        <f t="shared" si="43"/>
        <v>9</v>
      </c>
      <c r="Y35" s="110"/>
      <c r="Z35" s="110">
        <v>1</v>
      </c>
      <c r="AA35" s="110">
        <v>2</v>
      </c>
      <c r="AB35" s="110">
        <v>3</v>
      </c>
      <c r="AC35" s="110">
        <v>4</v>
      </c>
      <c r="AD35" s="110">
        <v>5</v>
      </c>
      <c r="AE35" s="110">
        <v>6</v>
      </c>
      <c r="AF35" s="110">
        <v>7</v>
      </c>
      <c r="AG35" s="110">
        <v>8</v>
      </c>
      <c r="AH35" s="110">
        <v>9</v>
      </c>
      <c r="AI35" s="110">
        <v>0</v>
      </c>
      <c r="AJ35" s="110">
        <v>1</v>
      </c>
      <c r="AK35" s="110">
        <v>2</v>
      </c>
      <c r="AL35" s="110">
        <v>3</v>
      </c>
      <c r="AM35" s="110">
        <v>4</v>
      </c>
      <c r="AN35" s="110">
        <v>5</v>
      </c>
      <c r="AO35" s="110">
        <v>6</v>
      </c>
      <c r="AP35" s="110">
        <v>7</v>
      </c>
      <c r="AQ35" s="110">
        <v>8</v>
      </c>
      <c r="AR35" s="110">
        <v>9</v>
      </c>
      <c r="AS35" s="110">
        <f t="shared" si="5"/>
        <v>9</v>
      </c>
      <c r="AT35" s="110">
        <f t="shared" si="6"/>
        <v>18</v>
      </c>
      <c r="AU35" s="110">
        <f t="shared" si="7"/>
        <v>27</v>
      </c>
      <c r="AV35" s="110">
        <f t="shared" si="8"/>
        <v>36</v>
      </c>
      <c r="AW35" s="110">
        <f t="shared" si="9"/>
        <v>45</v>
      </c>
      <c r="AX35" s="110">
        <f t="shared" si="10"/>
        <v>54</v>
      </c>
      <c r="AY35" s="110">
        <f t="shared" si="11"/>
        <v>63</v>
      </c>
      <c r="AZ35" s="110">
        <f t="shared" si="12"/>
        <v>72</v>
      </c>
      <c r="BA35" s="110">
        <f t="shared" si="13"/>
        <v>81</v>
      </c>
      <c r="BB35" s="110">
        <f t="shared" si="14"/>
        <v>0</v>
      </c>
      <c r="BC35" s="110">
        <f t="shared" si="15"/>
        <v>9</v>
      </c>
      <c r="BD35" s="110">
        <f t="shared" si="16"/>
        <v>18</v>
      </c>
      <c r="BE35" s="110">
        <f t="shared" si="17"/>
        <v>27</v>
      </c>
      <c r="BF35" s="110">
        <f t="shared" si="18"/>
        <v>36</v>
      </c>
      <c r="BG35" s="110">
        <f t="shared" si="19"/>
        <v>45</v>
      </c>
      <c r="BH35" s="110">
        <f t="shared" si="20"/>
        <v>54</v>
      </c>
      <c r="BI35" s="110">
        <f t="shared" si="21"/>
        <v>63</v>
      </c>
      <c r="BJ35" s="110">
        <f t="shared" si="22"/>
        <v>72</v>
      </c>
      <c r="BK35" s="110">
        <f t="shared" si="23"/>
        <v>81</v>
      </c>
      <c r="BL35" s="111">
        <f t="shared" si="24"/>
        <v>405</v>
      </c>
      <c r="BM35" s="111">
        <f t="shared" si="25"/>
        <v>405</v>
      </c>
      <c r="BN35" s="112">
        <f t="shared" si="26"/>
        <v>9</v>
      </c>
      <c r="BO35" s="112">
        <f t="shared" si="27"/>
        <v>9</v>
      </c>
      <c r="BP35" s="35" t="str">
        <f t="shared" si="28"/>
        <v>CPF VÁLIDO</v>
      </c>
    </row>
    <row r="36" spans="2:68" ht="12.75">
      <c r="B36" s="99"/>
      <c r="C36" s="99"/>
      <c r="D36" s="99"/>
      <c r="E36" s="100"/>
      <c r="F36" s="101"/>
      <c r="G36" s="102"/>
      <c r="H36" s="88"/>
      <c r="I36" s="103"/>
      <c r="L36" s="107" t="s">
        <v>468</v>
      </c>
      <c r="M36" s="108">
        <f t="shared" si="2"/>
        <v>99999999999</v>
      </c>
      <c r="N36" s="109">
        <f t="shared" si="3"/>
        <v>9</v>
      </c>
      <c r="O36" s="109">
        <f aca="true" t="shared" si="44" ref="O36:X36">IF(LEN($M36)=10,MID($M36,N$19,1)+0,MID($M36,O$19,1)+0)</f>
        <v>9</v>
      </c>
      <c r="P36" s="109">
        <f t="shared" si="44"/>
        <v>9</v>
      </c>
      <c r="Q36" s="109">
        <f t="shared" si="44"/>
        <v>9</v>
      </c>
      <c r="R36" s="109">
        <f t="shared" si="44"/>
        <v>9</v>
      </c>
      <c r="S36" s="109">
        <f t="shared" si="44"/>
        <v>9</v>
      </c>
      <c r="T36" s="109">
        <f t="shared" si="44"/>
        <v>9</v>
      </c>
      <c r="U36" s="109">
        <f t="shared" si="44"/>
        <v>9</v>
      </c>
      <c r="V36" s="109">
        <f t="shared" si="44"/>
        <v>9</v>
      </c>
      <c r="W36" s="109">
        <f t="shared" si="44"/>
        <v>9</v>
      </c>
      <c r="X36" s="109">
        <f t="shared" si="44"/>
        <v>9</v>
      </c>
      <c r="Y36" s="110"/>
      <c r="Z36" s="110">
        <v>1</v>
      </c>
      <c r="AA36" s="110">
        <v>2</v>
      </c>
      <c r="AB36" s="110">
        <v>3</v>
      </c>
      <c r="AC36" s="110">
        <v>4</v>
      </c>
      <c r="AD36" s="110">
        <v>5</v>
      </c>
      <c r="AE36" s="110">
        <v>6</v>
      </c>
      <c r="AF36" s="110">
        <v>7</v>
      </c>
      <c r="AG36" s="110">
        <v>8</v>
      </c>
      <c r="AH36" s="110">
        <v>9</v>
      </c>
      <c r="AI36" s="110">
        <v>0</v>
      </c>
      <c r="AJ36" s="110">
        <v>1</v>
      </c>
      <c r="AK36" s="110">
        <v>2</v>
      </c>
      <c r="AL36" s="110">
        <v>3</v>
      </c>
      <c r="AM36" s="110">
        <v>4</v>
      </c>
      <c r="AN36" s="110">
        <v>5</v>
      </c>
      <c r="AO36" s="110">
        <v>6</v>
      </c>
      <c r="AP36" s="110">
        <v>7</v>
      </c>
      <c r="AQ36" s="110">
        <v>8</v>
      </c>
      <c r="AR36" s="110">
        <v>9</v>
      </c>
      <c r="AS36" s="110">
        <f t="shared" si="5"/>
        <v>9</v>
      </c>
      <c r="AT36" s="110">
        <f t="shared" si="6"/>
        <v>18</v>
      </c>
      <c r="AU36" s="110">
        <f t="shared" si="7"/>
        <v>27</v>
      </c>
      <c r="AV36" s="110">
        <f t="shared" si="8"/>
        <v>36</v>
      </c>
      <c r="AW36" s="110">
        <f t="shared" si="9"/>
        <v>45</v>
      </c>
      <c r="AX36" s="110">
        <f t="shared" si="10"/>
        <v>54</v>
      </c>
      <c r="AY36" s="110">
        <f t="shared" si="11"/>
        <v>63</v>
      </c>
      <c r="AZ36" s="110">
        <f t="shared" si="12"/>
        <v>72</v>
      </c>
      <c r="BA36" s="110">
        <f t="shared" si="13"/>
        <v>81</v>
      </c>
      <c r="BB36" s="110">
        <f t="shared" si="14"/>
        <v>0</v>
      </c>
      <c r="BC36" s="110">
        <f t="shared" si="15"/>
        <v>9</v>
      </c>
      <c r="BD36" s="110">
        <f t="shared" si="16"/>
        <v>18</v>
      </c>
      <c r="BE36" s="110">
        <f t="shared" si="17"/>
        <v>27</v>
      </c>
      <c r="BF36" s="110">
        <f t="shared" si="18"/>
        <v>36</v>
      </c>
      <c r="BG36" s="110">
        <f t="shared" si="19"/>
        <v>45</v>
      </c>
      <c r="BH36" s="110">
        <f t="shared" si="20"/>
        <v>54</v>
      </c>
      <c r="BI36" s="110">
        <f t="shared" si="21"/>
        <v>63</v>
      </c>
      <c r="BJ36" s="110">
        <f t="shared" si="22"/>
        <v>72</v>
      </c>
      <c r="BK36" s="110">
        <f t="shared" si="23"/>
        <v>81</v>
      </c>
      <c r="BL36" s="111">
        <f t="shared" si="24"/>
        <v>405</v>
      </c>
      <c r="BM36" s="111">
        <f t="shared" si="25"/>
        <v>405</v>
      </c>
      <c r="BN36" s="112">
        <f t="shared" si="26"/>
        <v>9</v>
      </c>
      <c r="BO36" s="112">
        <f t="shared" si="27"/>
        <v>9</v>
      </c>
      <c r="BP36" s="35" t="str">
        <f t="shared" si="28"/>
        <v>CPF VÁLIDO</v>
      </c>
    </row>
    <row r="37" spans="2:68" ht="12.75">
      <c r="B37" s="99"/>
      <c r="C37" s="99"/>
      <c r="D37" s="99"/>
      <c r="E37" s="100"/>
      <c r="F37" s="101"/>
      <c r="G37" s="102"/>
      <c r="H37" s="88"/>
      <c r="I37" s="103"/>
      <c r="L37" s="107" t="s">
        <v>468</v>
      </c>
      <c r="M37" s="108">
        <f t="shared" si="2"/>
        <v>99999999999</v>
      </c>
      <c r="N37" s="109">
        <f t="shared" si="3"/>
        <v>9</v>
      </c>
      <c r="O37" s="109">
        <f aca="true" t="shared" si="45" ref="O37:X37">IF(LEN($M37)=10,MID($M37,N$19,1)+0,MID($M37,O$19,1)+0)</f>
        <v>9</v>
      </c>
      <c r="P37" s="109">
        <f t="shared" si="45"/>
        <v>9</v>
      </c>
      <c r="Q37" s="109">
        <f t="shared" si="45"/>
        <v>9</v>
      </c>
      <c r="R37" s="109">
        <f t="shared" si="45"/>
        <v>9</v>
      </c>
      <c r="S37" s="109">
        <f t="shared" si="45"/>
        <v>9</v>
      </c>
      <c r="T37" s="109">
        <f t="shared" si="45"/>
        <v>9</v>
      </c>
      <c r="U37" s="109">
        <f t="shared" si="45"/>
        <v>9</v>
      </c>
      <c r="V37" s="109">
        <f t="shared" si="45"/>
        <v>9</v>
      </c>
      <c r="W37" s="109">
        <f t="shared" si="45"/>
        <v>9</v>
      </c>
      <c r="X37" s="109">
        <f t="shared" si="45"/>
        <v>9</v>
      </c>
      <c r="Y37" s="110"/>
      <c r="Z37" s="110">
        <v>1</v>
      </c>
      <c r="AA37" s="110">
        <v>2</v>
      </c>
      <c r="AB37" s="110">
        <v>3</v>
      </c>
      <c r="AC37" s="110">
        <v>4</v>
      </c>
      <c r="AD37" s="110">
        <v>5</v>
      </c>
      <c r="AE37" s="110">
        <v>6</v>
      </c>
      <c r="AF37" s="110">
        <v>7</v>
      </c>
      <c r="AG37" s="110">
        <v>8</v>
      </c>
      <c r="AH37" s="110">
        <v>9</v>
      </c>
      <c r="AI37" s="110">
        <v>0</v>
      </c>
      <c r="AJ37" s="110">
        <v>1</v>
      </c>
      <c r="AK37" s="110">
        <v>2</v>
      </c>
      <c r="AL37" s="110">
        <v>3</v>
      </c>
      <c r="AM37" s="110">
        <v>4</v>
      </c>
      <c r="AN37" s="110">
        <v>5</v>
      </c>
      <c r="AO37" s="110">
        <v>6</v>
      </c>
      <c r="AP37" s="110">
        <v>7</v>
      </c>
      <c r="AQ37" s="110">
        <v>8</v>
      </c>
      <c r="AR37" s="110">
        <v>9</v>
      </c>
      <c r="AS37" s="110">
        <f t="shared" si="5"/>
        <v>9</v>
      </c>
      <c r="AT37" s="110">
        <f t="shared" si="6"/>
        <v>18</v>
      </c>
      <c r="AU37" s="110">
        <f t="shared" si="7"/>
        <v>27</v>
      </c>
      <c r="AV37" s="110">
        <f t="shared" si="8"/>
        <v>36</v>
      </c>
      <c r="AW37" s="110">
        <f t="shared" si="9"/>
        <v>45</v>
      </c>
      <c r="AX37" s="110">
        <f t="shared" si="10"/>
        <v>54</v>
      </c>
      <c r="AY37" s="110">
        <f t="shared" si="11"/>
        <v>63</v>
      </c>
      <c r="AZ37" s="110">
        <f t="shared" si="12"/>
        <v>72</v>
      </c>
      <c r="BA37" s="110">
        <f t="shared" si="13"/>
        <v>81</v>
      </c>
      <c r="BB37" s="110">
        <f t="shared" si="14"/>
        <v>0</v>
      </c>
      <c r="BC37" s="110">
        <f t="shared" si="15"/>
        <v>9</v>
      </c>
      <c r="BD37" s="110">
        <f t="shared" si="16"/>
        <v>18</v>
      </c>
      <c r="BE37" s="110">
        <f t="shared" si="17"/>
        <v>27</v>
      </c>
      <c r="BF37" s="110">
        <f t="shared" si="18"/>
        <v>36</v>
      </c>
      <c r="BG37" s="110">
        <f t="shared" si="19"/>
        <v>45</v>
      </c>
      <c r="BH37" s="110">
        <f t="shared" si="20"/>
        <v>54</v>
      </c>
      <c r="BI37" s="110">
        <f t="shared" si="21"/>
        <v>63</v>
      </c>
      <c r="BJ37" s="110">
        <f t="shared" si="22"/>
        <v>72</v>
      </c>
      <c r="BK37" s="110">
        <f t="shared" si="23"/>
        <v>81</v>
      </c>
      <c r="BL37" s="111">
        <f t="shared" si="24"/>
        <v>405</v>
      </c>
      <c r="BM37" s="111">
        <f t="shared" si="25"/>
        <v>405</v>
      </c>
      <c r="BN37" s="112">
        <f t="shared" si="26"/>
        <v>9</v>
      </c>
      <c r="BO37" s="112">
        <f t="shared" si="27"/>
        <v>9</v>
      </c>
      <c r="BP37" s="35" t="str">
        <f t="shared" si="28"/>
        <v>CPF VÁLIDO</v>
      </c>
    </row>
    <row r="38" spans="2:68" ht="12.75">
      <c r="B38" s="99"/>
      <c r="C38" s="99"/>
      <c r="D38" s="99"/>
      <c r="E38" s="100"/>
      <c r="F38" s="101"/>
      <c r="G38" s="102"/>
      <c r="H38" s="88"/>
      <c r="I38" s="103"/>
      <c r="L38" s="107" t="s">
        <v>468</v>
      </c>
      <c r="M38" s="108">
        <f t="shared" si="2"/>
        <v>99999999999</v>
      </c>
      <c r="N38" s="109">
        <f t="shared" si="3"/>
        <v>9</v>
      </c>
      <c r="O38" s="109">
        <f aca="true" t="shared" si="46" ref="O38:X38">IF(LEN($M38)=10,MID($M38,N$19,1)+0,MID($M38,O$19,1)+0)</f>
        <v>9</v>
      </c>
      <c r="P38" s="109">
        <f t="shared" si="46"/>
        <v>9</v>
      </c>
      <c r="Q38" s="109">
        <f t="shared" si="46"/>
        <v>9</v>
      </c>
      <c r="R38" s="109">
        <f t="shared" si="46"/>
        <v>9</v>
      </c>
      <c r="S38" s="109">
        <f t="shared" si="46"/>
        <v>9</v>
      </c>
      <c r="T38" s="109">
        <f t="shared" si="46"/>
        <v>9</v>
      </c>
      <c r="U38" s="109">
        <f t="shared" si="46"/>
        <v>9</v>
      </c>
      <c r="V38" s="109">
        <f t="shared" si="46"/>
        <v>9</v>
      </c>
      <c r="W38" s="109">
        <f t="shared" si="46"/>
        <v>9</v>
      </c>
      <c r="X38" s="109">
        <f t="shared" si="46"/>
        <v>9</v>
      </c>
      <c r="Y38" s="110"/>
      <c r="Z38" s="110">
        <v>1</v>
      </c>
      <c r="AA38" s="110">
        <v>2</v>
      </c>
      <c r="AB38" s="110">
        <v>3</v>
      </c>
      <c r="AC38" s="110">
        <v>4</v>
      </c>
      <c r="AD38" s="110">
        <v>5</v>
      </c>
      <c r="AE38" s="110">
        <v>6</v>
      </c>
      <c r="AF38" s="110">
        <v>7</v>
      </c>
      <c r="AG38" s="110">
        <v>8</v>
      </c>
      <c r="AH38" s="110">
        <v>9</v>
      </c>
      <c r="AI38" s="110">
        <v>0</v>
      </c>
      <c r="AJ38" s="110">
        <v>1</v>
      </c>
      <c r="AK38" s="110">
        <v>2</v>
      </c>
      <c r="AL38" s="110">
        <v>3</v>
      </c>
      <c r="AM38" s="110">
        <v>4</v>
      </c>
      <c r="AN38" s="110">
        <v>5</v>
      </c>
      <c r="AO38" s="110">
        <v>6</v>
      </c>
      <c r="AP38" s="110">
        <v>7</v>
      </c>
      <c r="AQ38" s="110">
        <v>8</v>
      </c>
      <c r="AR38" s="110">
        <v>9</v>
      </c>
      <c r="AS38" s="110">
        <f t="shared" si="5"/>
        <v>9</v>
      </c>
      <c r="AT38" s="110">
        <f t="shared" si="6"/>
        <v>18</v>
      </c>
      <c r="AU38" s="110">
        <f t="shared" si="7"/>
        <v>27</v>
      </c>
      <c r="AV38" s="110">
        <f t="shared" si="8"/>
        <v>36</v>
      </c>
      <c r="AW38" s="110">
        <f t="shared" si="9"/>
        <v>45</v>
      </c>
      <c r="AX38" s="110">
        <f t="shared" si="10"/>
        <v>54</v>
      </c>
      <c r="AY38" s="110">
        <f t="shared" si="11"/>
        <v>63</v>
      </c>
      <c r="AZ38" s="110">
        <f t="shared" si="12"/>
        <v>72</v>
      </c>
      <c r="BA38" s="110">
        <f t="shared" si="13"/>
        <v>81</v>
      </c>
      <c r="BB38" s="110">
        <f t="shared" si="14"/>
        <v>0</v>
      </c>
      <c r="BC38" s="110">
        <f t="shared" si="15"/>
        <v>9</v>
      </c>
      <c r="BD38" s="110">
        <f t="shared" si="16"/>
        <v>18</v>
      </c>
      <c r="BE38" s="110">
        <f t="shared" si="17"/>
        <v>27</v>
      </c>
      <c r="BF38" s="110">
        <f t="shared" si="18"/>
        <v>36</v>
      </c>
      <c r="BG38" s="110">
        <f t="shared" si="19"/>
        <v>45</v>
      </c>
      <c r="BH38" s="110">
        <f t="shared" si="20"/>
        <v>54</v>
      </c>
      <c r="BI38" s="110">
        <f t="shared" si="21"/>
        <v>63</v>
      </c>
      <c r="BJ38" s="110">
        <f t="shared" si="22"/>
        <v>72</v>
      </c>
      <c r="BK38" s="110">
        <f t="shared" si="23"/>
        <v>81</v>
      </c>
      <c r="BL38" s="111">
        <f t="shared" si="24"/>
        <v>405</v>
      </c>
      <c r="BM38" s="111">
        <f t="shared" si="25"/>
        <v>405</v>
      </c>
      <c r="BN38" s="112">
        <f t="shared" si="26"/>
        <v>9</v>
      </c>
      <c r="BO38" s="112">
        <f t="shared" si="27"/>
        <v>9</v>
      </c>
      <c r="BP38" s="35" t="str">
        <f t="shared" si="28"/>
        <v>CPF VÁLIDO</v>
      </c>
    </row>
    <row r="39" spans="2:68" ht="12.75">
      <c r="B39" s="99"/>
      <c r="C39" s="99"/>
      <c r="D39" s="99"/>
      <c r="E39" s="100"/>
      <c r="F39" s="101"/>
      <c r="G39" s="102"/>
      <c r="H39" s="88"/>
      <c r="I39" s="103"/>
      <c r="L39" s="107" t="s">
        <v>468</v>
      </c>
      <c r="M39" s="108">
        <f t="shared" si="2"/>
        <v>99999999999</v>
      </c>
      <c r="N39" s="109">
        <f t="shared" si="3"/>
        <v>9</v>
      </c>
      <c r="O39" s="109">
        <f aca="true" t="shared" si="47" ref="O39:X39">IF(LEN($M39)=10,MID($M39,N$19,1)+0,MID($M39,O$19,1)+0)</f>
        <v>9</v>
      </c>
      <c r="P39" s="109">
        <f t="shared" si="47"/>
        <v>9</v>
      </c>
      <c r="Q39" s="109">
        <f t="shared" si="47"/>
        <v>9</v>
      </c>
      <c r="R39" s="109">
        <f t="shared" si="47"/>
        <v>9</v>
      </c>
      <c r="S39" s="109">
        <f t="shared" si="47"/>
        <v>9</v>
      </c>
      <c r="T39" s="109">
        <f t="shared" si="47"/>
        <v>9</v>
      </c>
      <c r="U39" s="109">
        <f t="shared" si="47"/>
        <v>9</v>
      </c>
      <c r="V39" s="109">
        <f t="shared" si="47"/>
        <v>9</v>
      </c>
      <c r="W39" s="109">
        <f t="shared" si="47"/>
        <v>9</v>
      </c>
      <c r="X39" s="109">
        <f t="shared" si="47"/>
        <v>9</v>
      </c>
      <c r="Y39" s="110"/>
      <c r="Z39" s="110">
        <v>1</v>
      </c>
      <c r="AA39" s="110">
        <v>2</v>
      </c>
      <c r="AB39" s="110">
        <v>3</v>
      </c>
      <c r="AC39" s="110">
        <v>4</v>
      </c>
      <c r="AD39" s="110">
        <v>5</v>
      </c>
      <c r="AE39" s="110">
        <v>6</v>
      </c>
      <c r="AF39" s="110">
        <v>7</v>
      </c>
      <c r="AG39" s="110">
        <v>8</v>
      </c>
      <c r="AH39" s="110">
        <v>9</v>
      </c>
      <c r="AI39" s="110">
        <v>0</v>
      </c>
      <c r="AJ39" s="110">
        <v>1</v>
      </c>
      <c r="AK39" s="110">
        <v>2</v>
      </c>
      <c r="AL39" s="110">
        <v>3</v>
      </c>
      <c r="AM39" s="110">
        <v>4</v>
      </c>
      <c r="AN39" s="110">
        <v>5</v>
      </c>
      <c r="AO39" s="110">
        <v>6</v>
      </c>
      <c r="AP39" s="110">
        <v>7</v>
      </c>
      <c r="AQ39" s="110">
        <v>8</v>
      </c>
      <c r="AR39" s="110">
        <v>9</v>
      </c>
      <c r="AS39" s="110">
        <f t="shared" si="5"/>
        <v>9</v>
      </c>
      <c r="AT39" s="110">
        <f t="shared" si="6"/>
        <v>18</v>
      </c>
      <c r="AU39" s="110">
        <f t="shared" si="7"/>
        <v>27</v>
      </c>
      <c r="AV39" s="110">
        <f t="shared" si="8"/>
        <v>36</v>
      </c>
      <c r="AW39" s="110">
        <f t="shared" si="9"/>
        <v>45</v>
      </c>
      <c r="AX39" s="110">
        <f t="shared" si="10"/>
        <v>54</v>
      </c>
      <c r="AY39" s="110">
        <f t="shared" si="11"/>
        <v>63</v>
      </c>
      <c r="AZ39" s="110">
        <f t="shared" si="12"/>
        <v>72</v>
      </c>
      <c r="BA39" s="110">
        <f t="shared" si="13"/>
        <v>81</v>
      </c>
      <c r="BB39" s="110">
        <f t="shared" si="14"/>
        <v>0</v>
      </c>
      <c r="BC39" s="110">
        <f t="shared" si="15"/>
        <v>9</v>
      </c>
      <c r="BD39" s="110">
        <f t="shared" si="16"/>
        <v>18</v>
      </c>
      <c r="BE39" s="110">
        <f t="shared" si="17"/>
        <v>27</v>
      </c>
      <c r="BF39" s="110">
        <f t="shared" si="18"/>
        <v>36</v>
      </c>
      <c r="BG39" s="110">
        <f t="shared" si="19"/>
        <v>45</v>
      </c>
      <c r="BH39" s="110">
        <f t="shared" si="20"/>
        <v>54</v>
      </c>
      <c r="BI39" s="110">
        <f t="shared" si="21"/>
        <v>63</v>
      </c>
      <c r="BJ39" s="110">
        <f t="shared" si="22"/>
        <v>72</v>
      </c>
      <c r="BK39" s="110">
        <f t="shared" si="23"/>
        <v>81</v>
      </c>
      <c r="BL39" s="111">
        <f t="shared" si="24"/>
        <v>405</v>
      </c>
      <c r="BM39" s="111">
        <f t="shared" si="25"/>
        <v>405</v>
      </c>
      <c r="BN39" s="112">
        <f t="shared" si="26"/>
        <v>9</v>
      </c>
      <c r="BO39" s="112">
        <f t="shared" si="27"/>
        <v>9</v>
      </c>
      <c r="BP39" s="35" t="str">
        <f t="shared" si="28"/>
        <v>CPF VÁLIDO</v>
      </c>
    </row>
    <row r="40" spans="2:68" ht="12.75">
      <c r="B40" s="99"/>
      <c r="C40" s="99"/>
      <c r="D40" s="99"/>
      <c r="E40" s="100"/>
      <c r="F40" s="101"/>
      <c r="G40" s="102"/>
      <c r="H40" s="88"/>
      <c r="I40" s="103"/>
      <c r="L40" s="107" t="s">
        <v>468</v>
      </c>
      <c r="M40" s="108">
        <f t="shared" si="2"/>
        <v>99999999999</v>
      </c>
      <c r="N40" s="109">
        <f t="shared" si="3"/>
        <v>9</v>
      </c>
      <c r="O40" s="109">
        <f aca="true" t="shared" si="48" ref="O40:X40">IF(LEN($M40)=10,MID($M40,N$19,1)+0,MID($M40,O$19,1)+0)</f>
        <v>9</v>
      </c>
      <c r="P40" s="109">
        <f t="shared" si="48"/>
        <v>9</v>
      </c>
      <c r="Q40" s="109">
        <f t="shared" si="48"/>
        <v>9</v>
      </c>
      <c r="R40" s="109">
        <f t="shared" si="48"/>
        <v>9</v>
      </c>
      <c r="S40" s="109">
        <f t="shared" si="48"/>
        <v>9</v>
      </c>
      <c r="T40" s="109">
        <f t="shared" si="48"/>
        <v>9</v>
      </c>
      <c r="U40" s="109">
        <f t="shared" si="48"/>
        <v>9</v>
      </c>
      <c r="V40" s="109">
        <f t="shared" si="48"/>
        <v>9</v>
      </c>
      <c r="W40" s="109">
        <f t="shared" si="48"/>
        <v>9</v>
      </c>
      <c r="X40" s="109">
        <f t="shared" si="48"/>
        <v>9</v>
      </c>
      <c r="Y40" s="110"/>
      <c r="Z40" s="110">
        <v>1</v>
      </c>
      <c r="AA40" s="110">
        <v>2</v>
      </c>
      <c r="AB40" s="110">
        <v>3</v>
      </c>
      <c r="AC40" s="110">
        <v>4</v>
      </c>
      <c r="AD40" s="110">
        <v>5</v>
      </c>
      <c r="AE40" s="110">
        <v>6</v>
      </c>
      <c r="AF40" s="110">
        <v>7</v>
      </c>
      <c r="AG40" s="110">
        <v>8</v>
      </c>
      <c r="AH40" s="110">
        <v>9</v>
      </c>
      <c r="AI40" s="110">
        <v>0</v>
      </c>
      <c r="AJ40" s="110">
        <v>1</v>
      </c>
      <c r="AK40" s="110">
        <v>2</v>
      </c>
      <c r="AL40" s="110">
        <v>3</v>
      </c>
      <c r="AM40" s="110">
        <v>4</v>
      </c>
      <c r="AN40" s="110">
        <v>5</v>
      </c>
      <c r="AO40" s="110">
        <v>6</v>
      </c>
      <c r="AP40" s="110">
        <v>7</v>
      </c>
      <c r="AQ40" s="110">
        <v>8</v>
      </c>
      <c r="AR40" s="110">
        <v>9</v>
      </c>
      <c r="AS40" s="110">
        <f t="shared" si="5"/>
        <v>9</v>
      </c>
      <c r="AT40" s="110">
        <f t="shared" si="6"/>
        <v>18</v>
      </c>
      <c r="AU40" s="110">
        <f t="shared" si="7"/>
        <v>27</v>
      </c>
      <c r="AV40" s="110">
        <f t="shared" si="8"/>
        <v>36</v>
      </c>
      <c r="AW40" s="110">
        <f t="shared" si="9"/>
        <v>45</v>
      </c>
      <c r="AX40" s="110">
        <f t="shared" si="10"/>
        <v>54</v>
      </c>
      <c r="AY40" s="110">
        <f t="shared" si="11"/>
        <v>63</v>
      </c>
      <c r="AZ40" s="110">
        <f t="shared" si="12"/>
        <v>72</v>
      </c>
      <c r="BA40" s="110">
        <f t="shared" si="13"/>
        <v>81</v>
      </c>
      <c r="BB40" s="110">
        <f t="shared" si="14"/>
        <v>0</v>
      </c>
      <c r="BC40" s="110">
        <f t="shared" si="15"/>
        <v>9</v>
      </c>
      <c r="BD40" s="110">
        <f t="shared" si="16"/>
        <v>18</v>
      </c>
      <c r="BE40" s="110">
        <f t="shared" si="17"/>
        <v>27</v>
      </c>
      <c r="BF40" s="110">
        <f t="shared" si="18"/>
        <v>36</v>
      </c>
      <c r="BG40" s="110">
        <f t="shared" si="19"/>
        <v>45</v>
      </c>
      <c r="BH40" s="110">
        <f t="shared" si="20"/>
        <v>54</v>
      </c>
      <c r="BI40" s="110">
        <f t="shared" si="21"/>
        <v>63</v>
      </c>
      <c r="BJ40" s="110">
        <f t="shared" si="22"/>
        <v>72</v>
      </c>
      <c r="BK40" s="110">
        <f t="shared" si="23"/>
        <v>81</v>
      </c>
      <c r="BL40" s="111">
        <f t="shared" si="24"/>
        <v>405</v>
      </c>
      <c r="BM40" s="111">
        <f t="shared" si="25"/>
        <v>405</v>
      </c>
      <c r="BN40" s="112">
        <f t="shared" si="26"/>
        <v>9</v>
      </c>
      <c r="BO40" s="112">
        <f t="shared" si="27"/>
        <v>9</v>
      </c>
      <c r="BP40" s="35" t="str">
        <f t="shared" si="28"/>
        <v>CPF VÁLIDO</v>
      </c>
    </row>
    <row r="41" spans="2:68" ht="12.75">
      <c r="B41" s="99"/>
      <c r="C41" s="99"/>
      <c r="D41" s="99"/>
      <c r="E41" s="100"/>
      <c r="F41" s="101"/>
      <c r="G41" s="102"/>
      <c r="H41" s="88"/>
      <c r="I41" s="103"/>
      <c r="L41" s="107" t="s">
        <v>468</v>
      </c>
      <c r="M41" s="108">
        <f t="shared" si="2"/>
        <v>99999999999</v>
      </c>
      <c r="N41" s="109">
        <f t="shared" si="3"/>
        <v>9</v>
      </c>
      <c r="O41" s="109">
        <f aca="true" t="shared" si="49" ref="O41:X41">IF(LEN($M41)=10,MID($M41,N$19,1)+0,MID($M41,O$19,1)+0)</f>
        <v>9</v>
      </c>
      <c r="P41" s="109">
        <f t="shared" si="49"/>
        <v>9</v>
      </c>
      <c r="Q41" s="109">
        <f t="shared" si="49"/>
        <v>9</v>
      </c>
      <c r="R41" s="109">
        <f t="shared" si="49"/>
        <v>9</v>
      </c>
      <c r="S41" s="109">
        <f t="shared" si="49"/>
        <v>9</v>
      </c>
      <c r="T41" s="109">
        <f t="shared" si="49"/>
        <v>9</v>
      </c>
      <c r="U41" s="109">
        <f t="shared" si="49"/>
        <v>9</v>
      </c>
      <c r="V41" s="109">
        <f t="shared" si="49"/>
        <v>9</v>
      </c>
      <c r="W41" s="109">
        <f t="shared" si="49"/>
        <v>9</v>
      </c>
      <c r="X41" s="109">
        <f t="shared" si="49"/>
        <v>9</v>
      </c>
      <c r="Y41" s="110"/>
      <c r="Z41" s="110">
        <v>1</v>
      </c>
      <c r="AA41" s="110">
        <v>2</v>
      </c>
      <c r="AB41" s="110">
        <v>3</v>
      </c>
      <c r="AC41" s="110">
        <v>4</v>
      </c>
      <c r="AD41" s="110">
        <v>5</v>
      </c>
      <c r="AE41" s="110">
        <v>6</v>
      </c>
      <c r="AF41" s="110">
        <v>7</v>
      </c>
      <c r="AG41" s="110">
        <v>8</v>
      </c>
      <c r="AH41" s="110">
        <v>9</v>
      </c>
      <c r="AI41" s="110">
        <v>0</v>
      </c>
      <c r="AJ41" s="110">
        <v>1</v>
      </c>
      <c r="AK41" s="110">
        <v>2</v>
      </c>
      <c r="AL41" s="110">
        <v>3</v>
      </c>
      <c r="AM41" s="110">
        <v>4</v>
      </c>
      <c r="AN41" s="110">
        <v>5</v>
      </c>
      <c r="AO41" s="110">
        <v>6</v>
      </c>
      <c r="AP41" s="110">
        <v>7</v>
      </c>
      <c r="AQ41" s="110">
        <v>8</v>
      </c>
      <c r="AR41" s="110">
        <v>9</v>
      </c>
      <c r="AS41" s="110">
        <f t="shared" si="5"/>
        <v>9</v>
      </c>
      <c r="AT41" s="110">
        <f t="shared" si="6"/>
        <v>18</v>
      </c>
      <c r="AU41" s="110">
        <f t="shared" si="7"/>
        <v>27</v>
      </c>
      <c r="AV41" s="110">
        <f t="shared" si="8"/>
        <v>36</v>
      </c>
      <c r="AW41" s="110">
        <f t="shared" si="9"/>
        <v>45</v>
      </c>
      <c r="AX41" s="110">
        <f t="shared" si="10"/>
        <v>54</v>
      </c>
      <c r="AY41" s="110">
        <f t="shared" si="11"/>
        <v>63</v>
      </c>
      <c r="AZ41" s="110">
        <f t="shared" si="12"/>
        <v>72</v>
      </c>
      <c r="BA41" s="110">
        <f t="shared" si="13"/>
        <v>81</v>
      </c>
      <c r="BB41" s="110">
        <f t="shared" si="14"/>
        <v>0</v>
      </c>
      <c r="BC41" s="110">
        <f t="shared" si="15"/>
        <v>9</v>
      </c>
      <c r="BD41" s="110">
        <f t="shared" si="16"/>
        <v>18</v>
      </c>
      <c r="BE41" s="110">
        <f t="shared" si="17"/>
        <v>27</v>
      </c>
      <c r="BF41" s="110">
        <f t="shared" si="18"/>
        <v>36</v>
      </c>
      <c r="BG41" s="110">
        <f t="shared" si="19"/>
        <v>45</v>
      </c>
      <c r="BH41" s="110">
        <f t="shared" si="20"/>
        <v>54</v>
      </c>
      <c r="BI41" s="110">
        <f t="shared" si="21"/>
        <v>63</v>
      </c>
      <c r="BJ41" s="110">
        <f t="shared" si="22"/>
        <v>72</v>
      </c>
      <c r="BK41" s="110">
        <f t="shared" si="23"/>
        <v>81</v>
      </c>
      <c r="BL41" s="111">
        <f t="shared" si="24"/>
        <v>405</v>
      </c>
      <c r="BM41" s="111">
        <f t="shared" si="25"/>
        <v>405</v>
      </c>
      <c r="BN41" s="112">
        <f t="shared" si="26"/>
        <v>9</v>
      </c>
      <c r="BO41" s="112">
        <f t="shared" si="27"/>
        <v>9</v>
      </c>
      <c r="BP41" s="35" t="str">
        <f t="shared" si="28"/>
        <v>CPF VÁLIDO</v>
      </c>
    </row>
    <row r="42" spans="2:9" ht="12.75">
      <c r="B42" s="99"/>
      <c r="C42" s="99"/>
      <c r="D42" s="99"/>
      <c r="E42" s="100"/>
      <c r="F42" s="101"/>
      <c r="G42" s="102"/>
      <c r="H42" s="88"/>
      <c r="I42" s="103"/>
    </row>
    <row r="43" spans="2:9" ht="12.75">
      <c r="B43" s="99"/>
      <c r="C43" s="99"/>
      <c r="D43" s="99"/>
      <c r="E43" s="100"/>
      <c r="F43" s="101"/>
      <c r="G43" s="102"/>
      <c r="H43" s="88"/>
      <c r="I43" s="103"/>
    </row>
    <row r="44" spans="2:9" ht="12.75">
      <c r="B44" s="99"/>
      <c r="C44" s="99"/>
      <c r="D44" s="99"/>
      <c r="E44" s="100"/>
      <c r="F44" s="101"/>
      <c r="G44" s="102"/>
      <c r="H44" s="88"/>
      <c r="I44" s="103"/>
    </row>
    <row r="45" spans="2:9" ht="12.75">
      <c r="B45" s="99"/>
      <c r="C45" s="99"/>
      <c r="D45" s="99"/>
      <c r="E45" s="100"/>
      <c r="F45" s="101"/>
      <c r="G45" s="102"/>
      <c r="H45" s="88"/>
      <c r="I45" s="103"/>
    </row>
    <row r="46" spans="2:9" ht="12.75">
      <c r="B46" s="99"/>
      <c r="C46" s="99"/>
      <c r="D46" s="99"/>
      <c r="E46" s="100"/>
      <c r="F46" s="101"/>
      <c r="G46" s="102"/>
      <c r="H46" s="88"/>
      <c r="I46" s="103"/>
    </row>
    <row r="47" spans="2:9" ht="12.75">
      <c r="B47" s="99"/>
      <c r="C47" s="99"/>
      <c r="D47" s="99"/>
      <c r="E47" s="100"/>
      <c r="F47" s="101"/>
      <c r="G47" s="102"/>
      <c r="H47" s="88"/>
      <c r="I47" s="103"/>
    </row>
    <row r="48" spans="2:9" ht="12.75">
      <c r="B48" s="99"/>
      <c r="C48" s="99"/>
      <c r="D48" s="99"/>
      <c r="E48" s="100"/>
      <c r="F48" s="101"/>
      <c r="G48" s="102"/>
      <c r="H48" s="88"/>
      <c r="I48" s="103"/>
    </row>
    <row r="49" spans="2:9" ht="12.75">
      <c r="B49" s="99"/>
      <c r="C49" s="99"/>
      <c r="D49" s="99"/>
      <c r="E49" s="100"/>
      <c r="F49" s="101"/>
      <c r="G49" s="102"/>
      <c r="H49" s="88"/>
      <c r="I49" s="103"/>
    </row>
    <row r="50" spans="2:9" ht="12.75">
      <c r="B50" s="99"/>
      <c r="C50" s="99"/>
      <c r="D50" s="99"/>
      <c r="E50" s="100"/>
      <c r="F50" s="101"/>
      <c r="G50" s="102"/>
      <c r="H50" s="88"/>
      <c r="I50" s="103"/>
    </row>
    <row r="51" spans="2:9" ht="12.75">
      <c r="B51" s="99"/>
      <c r="C51" s="99"/>
      <c r="D51" s="99"/>
      <c r="E51" s="100"/>
      <c r="F51" s="101"/>
      <c r="G51" s="102"/>
      <c r="H51" s="88"/>
      <c r="I51" s="103"/>
    </row>
    <row r="52" spans="2:9" ht="12.75">
      <c r="B52" s="99"/>
      <c r="C52" s="99"/>
      <c r="D52" s="99"/>
      <c r="E52" s="100"/>
      <c r="F52" s="101"/>
      <c r="G52" s="102"/>
      <c r="H52" s="88"/>
      <c r="I52" s="103"/>
    </row>
    <row r="53" spans="2:9" ht="12.75">
      <c r="B53" s="99"/>
      <c r="C53" s="99"/>
      <c r="D53" s="99"/>
      <c r="E53" s="100"/>
      <c r="F53" s="101"/>
      <c r="G53" s="102"/>
      <c r="H53" s="88"/>
      <c r="I53" s="103"/>
    </row>
    <row r="54" spans="2:9" ht="12.75">
      <c r="B54" s="99"/>
      <c r="C54" s="99"/>
      <c r="D54" s="99"/>
      <c r="E54" s="100"/>
      <c r="F54" s="101"/>
      <c r="G54" s="102"/>
      <c r="H54" s="88"/>
      <c r="I54" s="103"/>
    </row>
    <row r="55" spans="2:9" ht="12.75">
      <c r="B55" s="99"/>
      <c r="C55" s="99"/>
      <c r="D55" s="99"/>
      <c r="E55" s="100"/>
      <c r="F55" s="101"/>
      <c r="G55" s="102"/>
      <c r="H55" s="88"/>
      <c r="I55" s="103"/>
    </row>
    <row r="56" spans="2:9" ht="12.75">
      <c r="B56" s="99"/>
      <c r="C56" s="99"/>
      <c r="D56" s="99"/>
      <c r="E56" s="100"/>
      <c r="F56" s="101"/>
      <c r="G56" s="102"/>
      <c r="H56" s="88"/>
      <c r="I56" s="103"/>
    </row>
    <row r="57" spans="2:9" ht="12.75">
      <c r="B57" s="99"/>
      <c r="C57" s="99"/>
      <c r="D57" s="99"/>
      <c r="E57" s="100"/>
      <c r="F57" s="101"/>
      <c r="G57" s="102"/>
      <c r="H57" s="88"/>
      <c r="I57" s="103"/>
    </row>
    <row r="58" spans="2:9" ht="12.75">
      <c r="B58" s="99"/>
      <c r="C58" s="99"/>
      <c r="D58" s="99"/>
      <c r="E58" s="100"/>
      <c r="F58" s="101"/>
      <c r="G58" s="102"/>
      <c r="H58" s="88"/>
      <c r="I58" s="103"/>
    </row>
    <row r="59" spans="2:9" ht="12.75">
      <c r="B59" s="99"/>
      <c r="C59" s="99"/>
      <c r="D59" s="99"/>
      <c r="E59" s="100"/>
      <c r="F59" s="101"/>
      <c r="G59" s="102"/>
      <c r="H59" s="88"/>
      <c r="I59" s="103"/>
    </row>
    <row r="60" spans="2:9" ht="12.75">
      <c r="B60" s="99"/>
      <c r="C60" s="99"/>
      <c r="D60" s="99"/>
      <c r="E60" s="100"/>
      <c r="F60" s="101"/>
      <c r="G60" s="102"/>
      <c r="H60" s="88"/>
      <c r="I60" s="103"/>
    </row>
    <row r="61" spans="2:9" ht="12.75">
      <c r="B61" s="99"/>
      <c r="C61" s="99"/>
      <c r="D61" s="99"/>
      <c r="E61" s="100"/>
      <c r="F61" s="101"/>
      <c r="G61" s="102"/>
      <c r="H61" s="88"/>
      <c r="I61" s="103"/>
    </row>
    <row r="62" spans="2:9" ht="12.75">
      <c r="B62" s="99"/>
      <c r="C62" s="99"/>
      <c r="D62" s="99"/>
      <c r="E62" s="100"/>
      <c r="F62" s="101"/>
      <c r="G62" s="102"/>
      <c r="H62" s="88"/>
      <c r="I62" s="103"/>
    </row>
    <row r="63" spans="2:9" ht="12.75">
      <c r="B63" s="99"/>
      <c r="C63" s="99"/>
      <c r="D63" s="99"/>
      <c r="E63" s="100"/>
      <c r="F63" s="101"/>
      <c r="G63" s="102"/>
      <c r="H63" s="88"/>
      <c r="I63" s="103"/>
    </row>
    <row r="64" spans="2:9" ht="12.75">
      <c r="B64" s="99"/>
      <c r="C64" s="99"/>
      <c r="D64" s="99"/>
      <c r="E64" s="100"/>
      <c r="F64" s="101"/>
      <c r="G64" s="102"/>
      <c r="H64" s="88"/>
      <c r="I64" s="103"/>
    </row>
    <row r="65" spans="2:9" ht="12.75">
      <c r="B65" s="99"/>
      <c r="C65" s="99"/>
      <c r="D65" s="99"/>
      <c r="E65" s="100"/>
      <c r="F65" s="101"/>
      <c r="G65" s="102"/>
      <c r="H65" s="88"/>
      <c r="I65" s="103"/>
    </row>
    <row r="66" spans="2:9" ht="12.75">
      <c r="B66" s="99"/>
      <c r="C66" s="99"/>
      <c r="D66" s="99"/>
      <c r="E66" s="100"/>
      <c r="F66" s="101"/>
      <c r="G66" s="102"/>
      <c r="H66" s="88"/>
      <c r="I66" s="103"/>
    </row>
    <row r="67" spans="2:9" ht="12.75">
      <c r="B67" s="99"/>
      <c r="C67" s="99"/>
      <c r="D67" s="99"/>
      <c r="E67" s="100"/>
      <c r="F67" s="101"/>
      <c r="G67" s="102"/>
      <c r="H67" s="88"/>
      <c r="I67" s="103"/>
    </row>
    <row r="68" spans="2:9" ht="12.75">
      <c r="B68" s="99"/>
      <c r="C68" s="99"/>
      <c r="D68" s="99"/>
      <c r="E68" s="100"/>
      <c r="F68" s="101"/>
      <c r="G68" s="102"/>
      <c r="H68" s="88"/>
      <c r="I68" s="103"/>
    </row>
    <row r="69" spans="2:9" ht="12.75">
      <c r="B69" s="99"/>
      <c r="C69" s="99"/>
      <c r="D69" s="99"/>
      <c r="E69" s="100"/>
      <c r="F69" s="101"/>
      <c r="G69" s="102"/>
      <c r="H69" s="88"/>
      <c r="I69" s="103"/>
    </row>
    <row r="70" spans="2:9" ht="12.75">
      <c r="B70" s="99"/>
      <c r="C70" s="99"/>
      <c r="D70" s="99"/>
      <c r="E70" s="100"/>
      <c r="F70" s="101"/>
      <c r="G70" s="102"/>
      <c r="H70" s="88"/>
      <c r="I70" s="103"/>
    </row>
    <row r="71" spans="2:9" ht="12.75">
      <c r="B71" s="99"/>
      <c r="C71" s="99"/>
      <c r="D71" s="99"/>
      <c r="E71" s="100"/>
      <c r="F71" s="101"/>
      <c r="G71" s="102"/>
      <c r="H71" s="88"/>
      <c r="I71" s="103"/>
    </row>
    <row r="72" spans="2:9" ht="12.75">
      <c r="B72" s="99"/>
      <c r="C72" s="99"/>
      <c r="D72" s="99"/>
      <c r="E72" s="100"/>
      <c r="F72" s="101"/>
      <c r="G72" s="102"/>
      <c r="H72" s="88"/>
      <c r="I72" s="103"/>
    </row>
    <row r="73" spans="2:9" ht="12.75">
      <c r="B73" s="99"/>
      <c r="C73" s="99"/>
      <c r="D73" s="99"/>
      <c r="E73" s="100"/>
      <c r="F73" s="101"/>
      <c r="G73" s="102"/>
      <c r="H73" s="88"/>
      <c r="I73" s="103"/>
    </row>
    <row r="74" spans="2:9" ht="12.75">
      <c r="B74" s="99"/>
      <c r="C74" s="99"/>
      <c r="D74" s="99"/>
      <c r="E74" s="100"/>
      <c r="F74" s="101"/>
      <c r="G74" s="102"/>
      <c r="H74" s="88"/>
      <c r="I74" s="103"/>
    </row>
    <row r="75" spans="2:9" ht="12.75">
      <c r="B75" s="99"/>
      <c r="C75" s="99"/>
      <c r="D75" s="99"/>
      <c r="E75" s="100"/>
      <c r="F75" s="101"/>
      <c r="G75" s="102"/>
      <c r="H75" s="88"/>
      <c r="I75" s="103"/>
    </row>
    <row r="76" spans="2:9" ht="12.75">
      <c r="B76" s="99"/>
      <c r="C76" s="99"/>
      <c r="D76" s="99"/>
      <c r="E76" s="100"/>
      <c r="F76" s="101"/>
      <c r="G76" s="102"/>
      <c r="H76" s="88"/>
      <c r="I76" s="103"/>
    </row>
    <row r="77" spans="2:9" ht="12.75">
      <c r="B77" s="99"/>
      <c r="C77" s="99"/>
      <c r="D77" s="99"/>
      <c r="E77" s="100"/>
      <c r="F77" s="101"/>
      <c r="G77" s="102"/>
      <c r="H77" s="88"/>
      <c r="I77" s="103"/>
    </row>
    <row r="78" spans="2:9" ht="12.75">
      <c r="B78" s="99"/>
      <c r="C78" s="99"/>
      <c r="D78" s="99"/>
      <c r="E78" s="100"/>
      <c r="F78" s="101"/>
      <c r="G78" s="102"/>
      <c r="H78" s="88"/>
      <c r="I78" s="103"/>
    </row>
    <row r="79" spans="2:9" ht="12.75">
      <c r="B79" s="99"/>
      <c r="C79" s="99"/>
      <c r="D79" s="99"/>
      <c r="E79" s="100"/>
      <c r="F79" s="101"/>
      <c r="G79" s="102"/>
      <c r="H79" s="88"/>
      <c r="I79" s="103"/>
    </row>
    <row r="80" spans="2:9" ht="12.75">
      <c r="B80" s="99"/>
      <c r="C80" s="99"/>
      <c r="D80" s="99"/>
      <c r="E80" s="100"/>
      <c r="F80" s="101"/>
      <c r="G80" s="102"/>
      <c r="H80" s="88"/>
      <c r="I80" s="103"/>
    </row>
    <row r="81" spans="2:9" ht="12.75">
      <c r="B81" s="99"/>
      <c r="C81" s="99"/>
      <c r="D81" s="99"/>
      <c r="E81" s="100"/>
      <c r="F81" s="101"/>
      <c r="G81" s="102"/>
      <c r="H81" s="88"/>
      <c r="I81" s="103"/>
    </row>
    <row r="82" spans="2:9" ht="12.75">
      <c r="B82" s="99"/>
      <c r="C82" s="99"/>
      <c r="D82" s="99"/>
      <c r="E82" s="100"/>
      <c r="F82" s="101"/>
      <c r="G82" s="102"/>
      <c r="H82" s="88"/>
      <c r="I82" s="103"/>
    </row>
    <row r="83" spans="2:9" ht="12.75">
      <c r="B83" s="99"/>
      <c r="C83" s="99"/>
      <c r="D83" s="99"/>
      <c r="E83" s="100"/>
      <c r="F83" s="101"/>
      <c r="G83" s="102"/>
      <c r="H83" s="88"/>
      <c r="I83" s="103"/>
    </row>
    <row r="84" spans="2:9" ht="12.75">
      <c r="B84" s="99"/>
      <c r="C84" s="99"/>
      <c r="D84" s="99"/>
      <c r="E84" s="100"/>
      <c r="F84" s="101"/>
      <c r="G84" s="102"/>
      <c r="H84" s="88"/>
      <c r="I84" s="103"/>
    </row>
    <row r="85" spans="2:9" ht="12.75">
      <c r="B85" s="99"/>
      <c r="C85" s="99"/>
      <c r="D85" s="99"/>
      <c r="E85" s="100"/>
      <c r="F85" s="101"/>
      <c r="G85" s="102"/>
      <c r="H85" s="88"/>
      <c r="I85" s="103"/>
    </row>
    <row r="86" spans="2:9" ht="12.75">
      <c r="B86" s="99"/>
      <c r="C86" s="99"/>
      <c r="D86" s="99"/>
      <c r="E86" s="100"/>
      <c r="F86" s="101"/>
      <c r="G86" s="102"/>
      <c r="H86" s="88"/>
      <c r="I86" s="103"/>
    </row>
    <row r="87" spans="2:9" ht="12.75">
      <c r="B87" s="99"/>
      <c r="C87" s="99"/>
      <c r="D87" s="99"/>
      <c r="E87" s="100"/>
      <c r="F87" s="101"/>
      <c r="G87" s="102"/>
      <c r="H87" s="88"/>
      <c r="I87" s="103"/>
    </row>
    <row r="88" spans="2:9" ht="12.75">
      <c r="B88" s="99"/>
      <c r="C88" s="99"/>
      <c r="D88" s="99"/>
      <c r="E88" s="100"/>
      <c r="F88" s="101"/>
      <c r="G88" s="102"/>
      <c r="H88" s="88"/>
      <c r="I88" s="103"/>
    </row>
    <row r="89" spans="2:9" ht="12.75">
      <c r="B89" s="99"/>
      <c r="C89" s="99"/>
      <c r="D89" s="99"/>
      <c r="E89" s="100"/>
      <c r="F89" s="101"/>
      <c r="G89" s="102"/>
      <c r="H89" s="88"/>
      <c r="I89" s="103"/>
    </row>
    <row r="90" spans="2:9" ht="12.75">
      <c r="B90" s="99"/>
      <c r="C90" s="99"/>
      <c r="D90" s="99"/>
      <c r="E90" s="100"/>
      <c r="F90" s="101"/>
      <c r="G90" s="102"/>
      <c r="H90" s="88"/>
      <c r="I90" s="103"/>
    </row>
    <row r="91" spans="2:9" ht="12.75">
      <c r="B91" s="99"/>
      <c r="C91" s="99"/>
      <c r="D91" s="99"/>
      <c r="E91" s="100"/>
      <c r="F91" s="101"/>
      <c r="G91" s="102"/>
      <c r="H91" s="88"/>
      <c r="I91" s="103"/>
    </row>
    <row r="92" spans="2:9" ht="12.75">
      <c r="B92" s="99"/>
      <c r="C92" s="99"/>
      <c r="D92" s="99"/>
      <c r="E92" s="100"/>
      <c r="F92" s="101"/>
      <c r="G92" s="102"/>
      <c r="H92" s="88"/>
      <c r="I92" s="103"/>
    </row>
    <row r="93" spans="2:9" ht="12.75">
      <c r="B93" s="99"/>
      <c r="C93" s="99"/>
      <c r="D93" s="99"/>
      <c r="E93" s="100"/>
      <c r="F93" s="101"/>
      <c r="G93" s="102"/>
      <c r="H93" s="88"/>
      <c r="I93" s="103"/>
    </row>
    <row r="94" spans="2:9" ht="12.75">
      <c r="B94" s="99"/>
      <c r="C94" s="99"/>
      <c r="D94" s="99"/>
      <c r="E94" s="100"/>
      <c r="F94" s="101"/>
      <c r="G94" s="102"/>
      <c r="H94" s="88"/>
      <c r="I94" s="103"/>
    </row>
    <row r="95" spans="2:9" ht="12.75">
      <c r="B95" s="99"/>
      <c r="C95" s="99"/>
      <c r="D95" s="99"/>
      <c r="E95" s="100"/>
      <c r="F95" s="101"/>
      <c r="G95" s="102"/>
      <c r="H95" s="88"/>
      <c r="I95" s="103"/>
    </row>
    <row r="96" spans="2:9" ht="12.75">
      <c r="B96" s="99"/>
      <c r="C96" s="99"/>
      <c r="D96" s="99"/>
      <c r="E96" s="100"/>
      <c r="F96" s="101"/>
      <c r="G96" s="102"/>
      <c r="H96" s="88"/>
      <c r="I96" s="103"/>
    </row>
    <row r="97" spans="2:9" ht="12.75">
      <c r="B97" s="99"/>
      <c r="C97" s="99"/>
      <c r="D97" s="99"/>
      <c r="E97" s="100"/>
      <c r="F97" s="101"/>
      <c r="G97" s="102"/>
      <c r="H97" s="88"/>
      <c r="I97" s="103"/>
    </row>
    <row r="98" spans="2:9" ht="12.75">
      <c r="B98" s="99"/>
      <c r="C98" s="99"/>
      <c r="D98" s="99"/>
      <c r="E98" s="100"/>
      <c r="F98" s="101"/>
      <c r="G98" s="102"/>
      <c r="H98" s="88"/>
      <c r="I98" s="103"/>
    </row>
    <row r="99" spans="2:9" ht="12.75">
      <c r="B99" s="99"/>
      <c r="C99" s="99"/>
      <c r="D99" s="99"/>
      <c r="E99" s="100"/>
      <c r="F99" s="101"/>
      <c r="G99" s="102"/>
      <c r="H99" s="88"/>
      <c r="I99" s="103"/>
    </row>
    <row r="100" spans="2:9" ht="12.75">
      <c r="B100" s="99"/>
      <c r="C100" s="99"/>
      <c r="D100" s="99"/>
      <c r="E100" s="100"/>
      <c r="F100" s="101"/>
      <c r="G100" s="102"/>
      <c r="H100" s="88"/>
      <c r="I100" s="103"/>
    </row>
    <row r="101" spans="2:9" ht="12.75">
      <c r="B101" s="99"/>
      <c r="C101" s="99"/>
      <c r="D101" s="99"/>
      <c r="E101" s="100"/>
      <c r="F101" s="101"/>
      <c r="G101" s="102"/>
      <c r="H101" s="88"/>
      <c r="I101" s="103"/>
    </row>
    <row r="102" spans="2:9" ht="12.75">
      <c r="B102" s="99"/>
      <c r="C102" s="99"/>
      <c r="D102" s="99"/>
      <c r="E102" s="100"/>
      <c r="F102" s="101"/>
      <c r="G102" s="102"/>
      <c r="H102" s="88"/>
      <c r="I102" s="103"/>
    </row>
    <row r="103" spans="2:9" ht="12.75">
      <c r="B103" s="99"/>
      <c r="C103" s="99"/>
      <c r="D103" s="99"/>
      <c r="E103" s="100"/>
      <c r="F103" s="101"/>
      <c r="G103" s="102"/>
      <c r="H103" s="88"/>
      <c r="I103" s="103"/>
    </row>
    <row r="104" spans="2:9" ht="12.75">
      <c r="B104" s="99"/>
      <c r="C104" s="99"/>
      <c r="D104" s="99"/>
      <c r="E104" s="100"/>
      <c r="F104" s="101"/>
      <c r="G104" s="102"/>
      <c r="H104" s="88"/>
      <c r="I104" s="103"/>
    </row>
    <row r="105" spans="2:9" ht="12.75">
      <c r="B105" s="99"/>
      <c r="C105" s="99"/>
      <c r="D105" s="99"/>
      <c r="E105" s="100"/>
      <c r="F105" s="101"/>
      <c r="G105" s="102"/>
      <c r="H105" s="88"/>
      <c r="I105" s="103"/>
    </row>
    <row r="106" spans="2:9" ht="12.75">
      <c r="B106" s="99"/>
      <c r="C106" s="99"/>
      <c r="D106" s="99"/>
      <c r="E106" s="100"/>
      <c r="F106" s="101"/>
      <c r="G106" s="102"/>
      <c r="H106" s="88"/>
      <c r="I106" s="103"/>
    </row>
    <row r="107" spans="2:9" ht="12.75">
      <c r="B107" s="99"/>
      <c r="C107" s="99"/>
      <c r="D107" s="99"/>
      <c r="E107" s="100"/>
      <c r="F107" s="101"/>
      <c r="G107" s="102"/>
      <c r="H107" s="88"/>
      <c r="I107" s="103"/>
    </row>
    <row r="108" spans="2:9" ht="12.75">
      <c r="B108" s="99"/>
      <c r="C108" s="99"/>
      <c r="D108" s="99"/>
      <c r="E108" s="100"/>
      <c r="F108" s="101"/>
      <c r="G108" s="102"/>
      <c r="H108" s="88"/>
      <c r="I108" s="103"/>
    </row>
    <row r="109" spans="2:9" ht="12.75">
      <c r="B109" s="99"/>
      <c r="C109" s="99"/>
      <c r="D109" s="99"/>
      <c r="E109" s="100"/>
      <c r="F109" s="101"/>
      <c r="G109" s="102"/>
      <c r="H109" s="88"/>
      <c r="I109" s="103"/>
    </row>
    <row r="110" spans="2:9" ht="12.75">
      <c r="B110" s="99"/>
      <c r="C110" s="99"/>
      <c r="D110" s="99"/>
      <c r="E110" s="100"/>
      <c r="F110" s="101"/>
      <c r="G110" s="102"/>
      <c r="H110" s="88"/>
      <c r="I110" s="103"/>
    </row>
    <row r="111" spans="2:9" ht="12.75">
      <c r="B111" s="99"/>
      <c r="C111" s="99"/>
      <c r="D111" s="99"/>
      <c r="E111" s="100"/>
      <c r="F111" s="101"/>
      <c r="G111" s="102"/>
      <c r="H111" s="88"/>
      <c r="I111" s="103"/>
    </row>
    <row r="112" spans="2:9" ht="12.75">
      <c r="B112" s="99"/>
      <c r="C112" s="99"/>
      <c r="D112" s="99"/>
      <c r="E112" s="100"/>
      <c r="F112" s="101"/>
      <c r="G112" s="102"/>
      <c r="H112" s="88"/>
      <c r="I112" s="103"/>
    </row>
    <row r="113" spans="2:9" ht="12.75">
      <c r="B113" s="99"/>
      <c r="C113" s="99"/>
      <c r="D113" s="99"/>
      <c r="E113" s="100"/>
      <c r="F113" s="101"/>
      <c r="G113" s="102"/>
      <c r="H113" s="88"/>
      <c r="I113" s="103"/>
    </row>
    <row r="114" spans="2:9" ht="12.75">
      <c r="B114" s="99"/>
      <c r="C114" s="99"/>
      <c r="D114" s="99"/>
      <c r="E114" s="100"/>
      <c r="F114" s="101"/>
      <c r="G114" s="102"/>
      <c r="H114" s="88"/>
      <c r="I114" s="103"/>
    </row>
    <row r="115" spans="2:9" ht="12.75">
      <c r="B115" s="99"/>
      <c r="C115" s="99"/>
      <c r="D115" s="99"/>
      <c r="E115" s="100"/>
      <c r="F115" s="101"/>
      <c r="G115" s="102"/>
      <c r="H115" s="88"/>
      <c r="I115" s="103"/>
    </row>
    <row r="116" spans="2:9" ht="12.75">
      <c r="B116" s="99"/>
      <c r="C116" s="99"/>
      <c r="D116" s="99"/>
      <c r="E116" s="100"/>
      <c r="F116" s="101"/>
      <c r="G116" s="102"/>
      <c r="H116" s="88"/>
      <c r="I116" s="103"/>
    </row>
    <row r="117" spans="2:9" ht="12.75">
      <c r="B117" s="99"/>
      <c r="C117" s="99"/>
      <c r="D117" s="99"/>
      <c r="E117" s="100"/>
      <c r="F117" s="101"/>
      <c r="G117" s="102"/>
      <c r="H117" s="88"/>
      <c r="I117" s="103"/>
    </row>
    <row r="118" spans="2:9" ht="12.75">
      <c r="B118" s="99"/>
      <c r="C118" s="99"/>
      <c r="D118" s="99"/>
      <c r="E118" s="100"/>
      <c r="F118" s="101"/>
      <c r="G118" s="102"/>
      <c r="H118" s="88"/>
      <c r="I118" s="103"/>
    </row>
    <row r="119" spans="2:9" ht="12.75">
      <c r="B119" s="99"/>
      <c r="C119" s="99"/>
      <c r="D119" s="99"/>
      <c r="E119" s="100"/>
      <c r="F119" s="101"/>
      <c r="G119" s="102"/>
      <c r="H119" s="88"/>
      <c r="I119" s="103"/>
    </row>
    <row r="120" spans="2:9" ht="12.75">
      <c r="B120" s="99"/>
      <c r="C120" s="99"/>
      <c r="D120" s="99"/>
      <c r="E120" s="100"/>
      <c r="F120" s="101"/>
      <c r="G120" s="102"/>
      <c r="H120" s="88"/>
      <c r="I120" s="103"/>
    </row>
    <row r="121" spans="2:9" ht="12.75">
      <c r="B121" s="99"/>
      <c r="C121" s="99"/>
      <c r="D121" s="99"/>
      <c r="E121" s="100"/>
      <c r="F121" s="101"/>
      <c r="G121" s="102"/>
      <c r="H121" s="88"/>
      <c r="I121" s="103"/>
    </row>
    <row r="122" spans="2:9" ht="12.75">
      <c r="B122" s="99"/>
      <c r="C122" s="99"/>
      <c r="D122" s="99"/>
      <c r="E122" s="100"/>
      <c r="F122" s="101"/>
      <c r="G122" s="102"/>
      <c r="H122" s="88"/>
      <c r="I122" s="103"/>
    </row>
    <row r="123" spans="2:9" ht="12.75">
      <c r="B123" s="99"/>
      <c r="C123" s="99"/>
      <c r="D123" s="99"/>
      <c r="E123" s="100"/>
      <c r="F123" s="101"/>
      <c r="G123" s="102"/>
      <c r="H123" s="88"/>
      <c r="I123" s="103"/>
    </row>
    <row r="124" spans="2:9" ht="12.75">
      <c r="B124" s="99"/>
      <c r="C124" s="99"/>
      <c r="D124" s="99"/>
      <c r="E124" s="100"/>
      <c r="F124" s="101"/>
      <c r="G124" s="102"/>
      <c r="H124" s="88"/>
      <c r="I124" s="103"/>
    </row>
    <row r="125" spans="2:9" ht="12.75">
      <c r="B125" s="99"/>
      <c r="C125" s="99"/>
      <c r="D125" s="99"/>
      <c r="E125" s="100"/>
      <c r="F125" s="101"/>
      <c r="G125" s="102"/>
      <c r="H125" s="88"/>
      <c r="I125" s="103"/>
    </row>
    <row r="126" spans="2:9" ht="12.75">
      <c r="B126" s="99"/>
      <c r="C126" s="99"/>
      <c r="D126" s="99"/>
      <c r="E126" s="100"/>
      <c r="F126" s="101"/>
      <c r="G126" s="102"/>
      <c r="H126" s="88"/>
      <c r="I126" s="103"/>
    </row>
    <row r="127" spans="2:9" ht="12.75">
      <c r="B127" s="99"/>
      <c r="C127" s="99"/>
      <c r="D127" s="99"/>
      <c r="E127" s="100"/>
      <c r="F127" s="101"/>
      <c r="G127" s="102"/>
      <c r="H127" s="88"/>
      <c r="I127" s="103"/>
    </row>
    <row r="128" spans="2:9" ht="12.75">
      <c r="B128" s="99"/>
      <c r="C128" s="99"/>
      <c r="D128" s="99"/>
      <c r="E128" s="100"/>
      <c r="F128" s="101"/>
      <c r="G128" s="102"/>
      <c r="H128" s="88"/>
      <c r="I128" s="103"/>
    </row>
    <row r="129" spans="2:9" ht="12.75">
      <c r="B129" s="99"/>
      <c r="C129" s="99"/>
      <c r="D129" s="99"/>
      <c r="E129" s="100"/>
      <c r="F129" s="101"/>
      <c r="G129" s="102"/>
      <c r="H129" s="88"/>
      <c r="I129" s="103"/>
    </row>
    <row r="130" spans="2:9" ht="12.75">
      <c r="B130" s="99"/>
      <c r="C130" s="99"/>
      <c r="D130" s="99"/>
      <c r="E130" s="100"/>
      <c r="F130" s="101"/>
      <c r="G130" s="102"/>
      <c r="H130" s="88"/>
      <c r="I130" s="103"/>
    </row>
    <row r="131" spans="2:9" ht="12.75">
      <c r="B131" s="99"/>
      <c r="C131" s="99"/>
      <c r="D131" s="99"/>
      <c r="E131" s="100"/>
      <c r="F131" s="101"/>
      <c r="G131" s="102"/>
      <c r="H131" s="88"/>
      <c r="I131" s="103"/>
    </row>
    <row r="132" spans="2:9" ht="12.75">
      <c r="B132" s="99"/>
      <c r="C132" s="99"/>
      <c r="D132" s="99"/>
      <c r="E132" s="100"/>
      <c r="F132" s="101"/>
      <c r="G132" s="102"/>
      <c r="H132" s="88"/>
      <c r="I132" s="103"/>
    </row>
    <row r="133" spans="2:9" ht="12.75">
      <c r="B133" s="99"/>
      <c r="C133" s="99"/>
      <c r="D133" s="99"/>
      <c r="E133" s="100"/>
      <c r="F133" s="101"/>
      <c r="G133" s="102"/>
      <c r="H133" s="88"/>
      <c r="I133" s="103"/>
    </row>
    <row r="134" spans="2:9" ht="12.75">
      <c r="B134" s="99"/>
      <c r="C134" s="99"/>
      <c r="D134" s="99"/>
      <c r="E134" s="100"/>
      <c r="F134" s="101"/>
      <c r="G134" s="102"/>
      <c r="H134" s="88"/>
      <c r="I134" s="103"/>
    </row>
    <row r="135" spans="2:9" ht="12.75">
      <c r="B135" s="99"/>
      <c r="C135" s="99"/>
      <c r="D135" s="99"/>
      <c r="E135" s="100"/>
      <c r="F135" s="101"/>
      <c r="G135" s="102"/>
      <c r="H135" s="88"/>
      <c r="I135" s="103"/>
    </row>
    <row r="136" spans="2:9" ht="12.75">
      <c r="B136" s="99"/>
      <c r="C136" s="99"/>
      <c r="D136" s="99"/>
      <c r="E136" s="100"/>
      <c r="F136" s="101"/>
      <c r="G136" s="102"/>
      <c r="H136" s="88"/>
      <c r="I136" s="103"/>
    </row>
    <row r="137" spans="2:9" ht="12.75">
      <c r="B137" s="99"/>
      <c r="C137" s="99"/>
      <c r="D137" s="99"/>
      <c r="E137" s="100"/>
      <c r="F137" s="101"/>
      <c r="G137" s="102"/>
      <c r="H137" s="88"/>
      <c r="I137" s="103"/>
    </row>
    <row r="138" spans="2:9" ht="12.75">
      <c r="B138" s="99"/>
      <c r="C138" s="99"/>
      <c r="D138" s="99"/>
      <c r="E138" s="100"/>
      <c r="F138" s="101"/>
      <c r="G138" s="102"/>
      <c r="H138" s="88"/>
      <c r="I138" s="103"/>
    </row>
    <row r="139" spans="2:9" ht="12.75">
      <c r="B139" s="99"/>
      <c r="C139" s="99"/>
      <c r="D139" s="99"/>
      <c r="E139" s="100"/>
      <c r="F139" s="101"/>
      <c r="G139" s="102"/>
      <c r="H139" s="88"/>
      <c r="I139" s="103"/>
    </row>
    <row r="140" spans="2:9" ht="12.75">
      <c r="B140" s="99"/>
      <c r="C140" s="99"/>
      <c r="D140" s="99"/>
      <c r="E140" s="100"/>
      <c r="F140" s="101"/>
      <c r="G140" s="102"/>
      <c r="H140" s="88"/>
      <c r="I140" s="103"/>
    </row>
    <row r="141" spans="2:9" ht="12.75">
      <c r="B141" s="99"/>
      <c r="C141" s="99"/>
      <c r="D141" s="99"/>
      <c r="E141" s="100"/>
      <c r="F141" s="101"/>
      <c r="G141" s="102"/>
      <c r="H141" s="88"/>
      <c r="I141" s="103"/>
    </row>
    <row r="142" spans="2:9" ht="12.75">
      <c r="B142" s="99"/>
      <c r="C142" s="99"/>
      <c r="D142" s="99"/>
      <c r="E142" s="100"/>
      <c r="F142" s="101"/>
      <c r="G142" s="102"/>
      <c r="H142" s="88"/>
      <c r="I142" s="103"/>
    </row>
    <row r="143" spans="2:9" ht="12.75">
      <c r="B143" s="99"/>
      <c r="C143" s="99"/>
      <c r="D143" s="99"/>
      <c r="E143" s="100"/>
      <c r="F143" s="101"/>
      <c r="G143" s="102"/>
      <c r="H143" s="88"/>
      <c r="I143" s="103"/>
    </row>
    <row r="144" spans="2:9" ht="12.75">
      <c r="B144" s="99"/>
      <c r="C144" s="99"/>
      <c r="D144" s="99"/>
      <c r="E144" s="100"/>
      <c r="F144" s="101"/>
      <c r="G144" s="102"/>
      <c r="H144" s="88"/>
      <c r="I144" s="103"/>
    </row>
    <row r="145" spans="2:9" ht="12.75">
      <c r="B145" s="99"/>
      <c r="C145" s="99"/>
      <c r="D145" s="99"/>
      <c r="E145" s="100"/>
      <c r="F145" s="101"/>
      <c r="G145" s="102"/>
      <c r="H145" s="88"/>
      <c r="I145" s="103"/>
    </row>
    <row r="146" spans="2:9" ht="12.75">
      <c r="B146" s="99"/>
      <c r="C146" s="99"/>
      <c r="D146" s="99"/>
      <c r="E146" s="100"/>
      <c r="F146" s="101"/>
      <c r="G146" s="102"/>
      <c r="H146" s="88"/>
      <c r="I146" s="103"/>
    </row>
    <row r="147" spans="2:9" ht="12.75">
      <c r="B147" s="99"/>
      <c r="C147" s="99"/>
      <c r="D147" s="99"/>
      <c r="E147" s="100"/>
      <c r="F147" s="101"/>
      <c r="G147" s="102"/>
      <c r="H147" s="88"/>
      <c r="I147" s="103"/>
    </row>
    <row r="148" spans="2:9" ht="12.75">
      <c r="B148" s="99"/>
      <c r="C148" s="99"/>
      <c r="D148" s="99"/>
      <c r="E148" s="100"/>
      <c r="F148" s="101"/>
      <c r="G148" s="102"/>
      <c r="H148" s="88"/>
      <c r="I148" s="103"/>
    </row>
    <row r="149" spans="2:9" ht="12.75">
      <c r="B149" s="99"/>
      <c r="C149" s="99"/>
      <c r="D149" s="99"/>
      <c r="E149" s="100"/>
      <c r="F149" s="101"/>
      <c r="G149" s="102"/>
      <c r="H149" s="88"/>
      <c r="I149" s="103"/>
    </row>
    <row r="150" spans="2:9" ht="12.75">
      <c r="B150" s="99"/>
      <c r="C150" s="99"/>
      <c r="D150" s="99"/>
      <c r="E150" s="100"/>
      <c r="F150" s="101"/>
      <c r="G150" s="102"/>
      <c r="H150" s="88"/>
      <c r="I150" s="103"/>
    </row>
    <row r="151" spans="2:9" ht="12.75">
      <c r="B151" s="99"/>
      <c r="C151" s="99"/>
      <c r="D151" s="99"/>
      <c r="E151" s="100"/>
      <c r="F151" s="101"/>
      <c r="G151" s="102"/>
      <c r="H151" s="88"/>
      <c r="I151" s="103"/>
    </row>
    <row r="152" spans="2:9" ht="12.75">
      <c r="B152" s="99"/>
      <c r="C152" s="99"/>
      <c r="D152" s="99"/>
      <c r="E152" s="100"/>
      <c r="F152" s="101"/>
      <c r="G152" s="102"/>
      <c r="H152" s="88"/>
      <c r="I152" s="103"/>
    </row>
    <row r="153" spans="2:9" ht="12.75">
      <c r="B153" s="99"/>
      <c r="C153" s="99"/>
      <c r="D153" s="99"/>
      <c r="E153" s="100"/>
      <c r="F153" s="101"/>
      <c r="G153" s="102"/>
      <c r="H153" s="88"/>
      <c r="I153" s="103"/>
    </row>
    <row r="154" spans="2:9" ht="12.75">
      <c r="B154" s="99"/>
      <c r="C154" s="99"/>
      <c r="D154" s="99"/>
      <c r="E154" s="100"/>
      <c r="F154" s="101"/>
      <c r="G154" s="102"/>
      <c r="H154" s="88"/>
      <c r="I154" s="103"/>
    </row>
    <row r="155" spans="2:9" ht="12.75">
      <c r="B155" s="99"/>
      <c r="C155" s="99"/>
      <c r="D155" s="99"/>
      <c r="E155" s="100"/>
      <c r="F155" s="101"/>
      <c r="G155" s="102"/>
      <c r="H155" s="88"/>
      <c r="I155" s="103"/>
    </row>
    <row r="156" spans="2:9" ht="12.75">
      <c r="B156" s="99"/>
      <c r="C156" s="99"/>
      <c r="D156" s="99"/>
      <c r="E156" s="100"/>
      <c r="F156" s="101"/>
      <c r="G156" s="102"/>
      <c r="H156" s="88"/>
      <c r="I156" s="103"/>
    </row>
    <row r="157" spans="2:9" ht="12.75">
      <c r="B157" s="99"/>
      <c r="C157" s="99"/>
      <c r="D157" s="99"/>
      <c r="E157" s="100"/>
      <c r="F157" s="101"/>
      <c r="G157" s="102"/>
      <c r="H157" s="88"/>
      <c r="I157" s="103"/>
    </row>
    <row r="158" spans="2:9" ht="12.75">
      <c r="B158" s="99"/>
      <c r="C158" s="99"/>
      <c r="D158" s="99"/>
      <c r="E158" s="100"/>
      <c r="F158" s="101"/>
      <c r="G158" s="102"/>
      <c r="H158" s="88"/>
      <c r="I158" s="103"/>
    </row>
    <row r="159" spans="2:9" ht="12.75">
      <c r="B159" s="113"/>
      <c r="C159" s="113"/>
      <c r="D159" s="113"/>
      <c r="E159" s="114"/>
      <c r="F159" s="113"/>
      <c r="G159" s="113"/>
      <c r="H159" s="113"/>
      <c r="I159" s="113"/>
    </row>
    <row r="160" spans="2:9" ht="12.75">
      <c r="B160" s="113"/>
      <c r="C160" s="113"/>
      <c r="D160" s="113"/>
      <c r="E160" s="114"/>
      <c r="F160" s="113"/>
      <c r="G160" s="113"/>
      <c r="H160" s="113"/>
      <c r="I160" s="113"/>
    </row>
    <row r="161" spans="2:9" ht="12.75">
      <c r="B161" s="113"/>
      <c r="C161" s="113"/>
      <c r="D161" s="113"/>
      <c r="E161" s="114"/>
      <c r="F161" s="113"/>
      <c r="G161" s="113"/>
      <c r="H161" s="113"/>
      <c r="I161" s="113"/>
    </row>
    <row r="162" spans="2:9" ht="12.75">
      <c r="B162" s="113"/>
      <c r="C162" s="113"/>
      <c r="D162" s="113"/>
      <c r="E162" s="114"/>
      <c r="F162" s="113"/>
      <c r="G162" s="113"/>
      <c r="H162" s="113"/>
      <c r="I162" s="113"/>
    </row>
    <row r="163" ht="12.75" hidden="1">
      <c r="B163" s="115" t="str">
        <f aca="true" t="shared" si="50" ref="B163:B182">UPPER(B16)</f>
        <v>MARIA BETÂNIA PEREIRA</v>
      </c>
    </row>
    <row r="164" ht="12.75" hidden="1">
      <c r="B164" s="115">
        <f t="shared" si="50"/>
      </c>
    </row>
    <row r="165" ht="12.75" hidden="1">
      <c r="B165" s="115">
        <f t="shared" si="50"/>
      </c>
    </row>
    <row r="166" ht="12.75" hidden="1">
      <c r="B166" s="115">
        <f t="shared" si="50"/>
      </c>
    </row>
    <row r="167" ht="12.75" hidden="1">
      <c r="B167" s="115">
        <f t="shared" si="50"/>
      </c>
    </row>
    <row r="168" ht="12.75" hidden="1">
      <c r="B168" s="115">
        <f t="shared" si="50"/>
      </c>
    </row>
    <row r="169" ht="12.75" hidden="1">
      <c r="B169" s="115">
        <f t="shared" si="50"/>
      </c>
    </row>
    <row r="170" ht="12.75" hidden="1">
      <c r="B170" s="115">
        <f t="shared" si="50"/>
      </c>
    </row>
    <row r="171" ht="12.75" hidden="1">
      <c r="B171" s="115">
        <f t="shared" si="50"/>
      </c>
    </row>
    <row r="172" ht="12.75" hidden="1">
      <c r="B172" s="115">
        <f t="shared" si="50"/>
      </c>
    </row>
    <row r="173" ht="12.75" hidden="1">
      <c r="B173" s="115">
        <f t="shared" si="50"/>
      </c>
    </row>
    <row r="174" ht="12.75" hidden="1">
      <c r="B174" s="115">
        <f t="shared" si="50"/>
      </c>
    </row>
    <row r="175" ht="12.75" hidden="1">
      <c r="B175" s="115">
        <f t="shared" si="50"/>
      </c>
    </row>
    <row r="176" ht="12.75" hidden="1">
      <c r="B176" s="115">
        <f t="shared" si="50"/>
      </c>
    </row>
    <row r="177" ht="12.75" hidden="1">
      <c r="B177" s="115">
        <f t="shared" si="50"/>
      </c>
    </row>
    <row r="178" ht="12.75" hidden="1">
      <c r="B178" s="115">
        <f t="shared" si="50"/>
      </c>
    </row>
    <row r="179" ht="12.75" hidden="1">
      <c r="B179" s="115">
        <f t="shared" si="50"/>
      </c>
    </row>
    <row r="180" ht="12.75" hidden="1">
      <c r="B180" s="115">
        <f t="shared" si="50"/>
      </c>
    </row>
    <row r="181" ht="12.75" hidden="1">
      <c r="B181" s="115">
        <f t="shared" si="50"/>
      </c>
    </row>
    <row r="182" ht="12.75" hidden="1">
      <c r="B182" s="115">
        <f t="shared" si="50"/>
      </c>
    </row>
    <row r="183" ht="12.75" hidden="1">
      <c r="E183" s="116"/>
    </row>
    <row r="184" spans="2:5" ht="12.75" hidden="1">
      <c r="B184" s="115" t="str">
        <f aca="true" t="shared" si="51" ref="B184:B203">UPPER(C16)</f>
        <v>PRESIDENTE</v>
      </c>
      <c r="E184" s="116"/>
    </row>
    <row r="185" spans="2:5" ht="12.75" hidden="1">
      <c r="B185" s="115">
        <f t="shared" si="51"/>
      </c>
      <c r="E185" s="116"/>
    </row>
    <row r="186" spans="2:5" ht="12.75" hidden="1">
      <c r="B186" s="115">
        <f t="shared" si="51"/>
      </c>
      <c r="E186" s="116"/>
    </row>
    <row r="187" spans="2:5" ht="12.75" hidden="1">
      <c r="B187" s="115">
        <f t="shared" si="51"/>
      </c>
      <c r="E187" s="116"/>
    </row>
    <row r="188" spans="2:5" ht="12.75" hidden="1">
      <c r="B188" s="115">
        <f t="shared" si="51"/>
      </c>
      <c r="E188" s="116"/>
    </row>
    <row r="189" spans="2:5" ht="12.75" hidden="1">
      <c r="B189" s="115">
        <f t="shared" si="51"/>
      </c>
      <c r="E189" s="116"/>
    </row>
    <row r="190" spans="2:5" ht="12.75" hidden="1">
      <c r="B190" s="115">
        <f t="shared" si="51"/>
      </c>
      <c r="E190" s="116"/>
    </row>
    <row r="191" spans="2:5" ht="12.75" hidden="1">
      <c r="B191" s="115">
        <f t="shared" si="51"/>
      </c>
      <c r="E191" s="116"/>
    </row>
    <row r="192" spans="2:5" ht="12.75" hidden="1">
      <c r="B192" s="115">
        <f t="shared" si="51"/>
      </c>
      <c r="E192" s="116"/>
    </row>
    <row r="193" spans="2:5" ht="12.75" hidden="1">
      <c r="B193" s="115">
        <f t="shared" si="51"/>
      </c>
      <c r="E193" s="116"/>
    </row>
    <row r="194" spans="2:5" ht="12.75" hidden="1">
      <c r="B194" s="115">
        <f t="shared" si="51"/>
      </c>
      <c r="E194" s="116"/>
    </row>
    <row r="195" spans="2:5" ht="12.75" hidden="1">
      <c r="B195" s="115">
        <f t="shared" si="51"/>
      </c>
      <c r="E195" s="116"/>
    </row>
    <row r="196" ht="12.75" hidden="1">
      <c r="B196" s="115">
        <f t="shared" si="51"/>
      </c>
    </row>
    <row r="197" ht="12.75" hidden="1">
      <c r="B197" s="115">
        <f t="shared" si="51"/>
      </c>
    </row>
    <row r="198" ht="12.75" hidden="1">
      <c r="B198" s="115">
        <f t="shared" si="51"/>
      </c>
    </row>
    <row r="199" ht="12.75" hidden="1">
      <c r="B199" s="115">
        <f t="shared" si="51"/>
      </c>
    </row>
    <row r="200" ht="12.75" hidden="1">
      <c r="B200" s="115">
        <f t="shared" si="51"/>
      </c>
    </row>
    <row r="201" ht="12.75" hidden="1">
      <c r="B201" s="115">
        <f t="shared" si="51"/>
      </c>
    </row>
    <row r="202" ht="12.75" hidden="1">
      <c r="B202" s="115">
        <f t="shared" si="51"/>
      </c>
    </row>
    <row r="203" ht="12.75" hidden="1">
      <c r="B203" s="115">
        <f t="shared" si="51"/>
      </c>
    </row>
    <row r="204" ht="12.75" hidden="1"/>
    <row r="205" ht="12.75" hidden="1">
      <c r="B205" s="117">
        <f aca="true" t="shared" si="52" ref="B205:B224">IF(E16="","",E16)</f>
        <v>87144654772</v>
      </c>
    </row>
    <row r="206" ht="12.75" hidden="1">
      <c r="B206" s="117">
        <f t="shared" si="52"/>
      </c>
    </row>
    <row r="207" ht="12.75" hidden="1">
      <c r="B207" s="117">
        <f t="shared" si="52"/>
      </c>
    </row>
    <row r="208" ht="12.75" hidden="1">
      <c r="B208" s="117">
        <f t="shared" si="52"/>
      </c>
    </row>
    <row r="209" ht="12.75" hidden="1">
      <c r="B209" s="117">
        <f t="shared" si="52"/>
      </c>
    </row>
    <row r="210" ht="12.75" hidden="1">
      <c r="B210" s="117">
        <f t="shared" si="52"/>
      </c>
    </row>
    <row r="211" ht="12.75" hidden="1">
      <c r="B211" s="117">
        <f t="shared" si="52"/>
      </c>
    </row>
    <row r="212" ht="12.75" hidden="1">
      <c r="B212" s="117">
        <f t="shared" si="52"/>
      </c>
    </row>
    <row r="213" ht="12.75" hidden="1">
      <c r="B213" s="117">
        <f t="shared" si="52"/>
      </c>
    </row>
    <row r="214" ht="12.75" hidden="1">
      <c r="B214" s="117">
        <f t="shared" si="52"/>
      </c>
    </row>
    <row r="215" ht="12.75" hidden="1">
      <c r="B215" s="117">
        <f t="shared" si="52"/>
      </c>
    </row>
    <row r="216" ht="12.75" hidden="1">
      <c r="B216" s="117">
        <f t="shared" si="52"/>
      </c>
    </row>
    <row r="217" ht="12.75" hidden="1">
      <c r="B217" s="117">
        <f t="shared" si="52"/>
      </c>
    </row>
    <row r="218" ht="12.75" hidden="1">
      <c r="B218" s="117">
        <f t="shared" si="52"/>
      </c>
    </row>
    <row r="219" ht="12.75" hidden="1">
      <c r="B219" s="117">
        <f t="shared" si="52"/>
      </c>
    </row>
    <row r="220" ht="12.75" hidden="1">
      <c r="B220" s="117">
        <f t="shared" si="52"/>
      </c>
    </row>
    <row r="221" ht="12.75" hidden="1">
      <c r="B221" s="117">
        <f t="shared" si="52"/>
      </c>
    </row>
    <row r="222" ht="12.75" hidden="1">
      <c r="B222" s="117">
        <f t="shared" si="52"/>
      </c>
    </row>
    <row r="223" ht="12.75" hidden="1">
      <c r="B223" s="117">
        <f t="shared" si="52"/>
      </c>
    </row>
    <row r="224" ht="12.75" hidden="1">
      <c r="B224" s="117">
        <f t="shared" si="52"/>
      </c>
    </row>
    <row r="225" ht="12.75" hidden="1"/>
    <row r="226" ht="12.75" hidden="1">
      <c r="B226" s="115" t="str">
        <f aca="true" t="shared" si="53" ref="B226:B245">UPPER(F16)</f>
        <v>SOLTEIRA</v>
      </c>
    </row>
    <row r="227" ht="12.75" hidden="1">
      <c r="B227" s="115">
        <f t="shared" si="53"/>
      </c>
    </row>
    <row r="228" ht="12.75" hidden="1">
      <c r="B228" s="115">
        <f t="shared" si="53"/>
      </c>
    </row>
    <row r="229" ht="12.75" hidden="1">
      <c r="B229" s="115">
        <f t="shared" si="53"/>
      </c>
    </row>
    <row r="230" ht="12.75" hidden="1">
      <c r="B230" s="115">
        <f t="shared" si="53"/>
      </c>
    </row>
    <row r="231" ht="12.75" hidden="1">
      <c r="B231" s="115">
        <f t="shared" si="53"/>
      </c>
    </row>
    <row r="232" ht="12.75" hidden="1">
      <c r="B232" s="115">
        <f t="shared" si="53"/>
      </c>
    </row>
    <row r="233" ht="12.75" hidden="1">
      <c r="B233" s="115">
        <f t="shared" si="53"/>
      </c>
    </row>
    <row r="234" ht="12.75" hidden="1">
      <c r="B234" s="115">
        <f t="shared" si="53"/>
      </c>
    </row>
    <row r="235" ht="12.75" hidden="1">
      <c r="B235" s="115">
        <f t="shared" si="53"/>
      </c>
    </row>
    <row r="236" ht="12.75" hidden="1">
      <c r="B236" s="115">
        <f t="shared" si="53"/>
      </c>
    </row>
    <row r="237" ht="12.75" hidden="1">
      <c r="B237" s="115">
        <f t="shared" si="53"/>
      </c>
    </row>
    <row r="238" ht="12.75" hidden="1">
      <c r="B238" s="115">
        <f t="shared" si="53"/>
      </c>
    </row>
    <row r="239" ht="12.75" hidden="1">
      <c r="B239" s="115">
        <f t="shared" si="53"/>
      </c>
    </row>
    <row r="240" ht="12.75" hidden="1">
      <c r="B240" s="115">
        <f t="shared" si="53"/>
      </c>
    </row>
    <row r="241" ht="12.75" hidden="1">
      <c r="B241" s="115">
        <f t="shared" si="53"/>
      </c>
    </row>
    <row r="242" ht="12.75" hidden="1">
      <c r="B242" s="115">
        <f t="shared" si="53"/>
      </c>
    </row>
    <row r="243" ht="12.75" hidden="1">
      <c r="B243" s="115">
        <f t="shared" si="53"/>
      </c>
    </row>
    <row r="244" ht="12.75" hidden="1">
      <c r="B244" s="115">
        <f t="shared" si="53"/>
      </c>
    </row>
    <row r="245" ht="12.75" hidden="1">
      <c r="B245" s="115">
        <f t="shared" si="53"/>
      </c>
    </row>
    <row r="246" ht="12.75" hidden="1"/>
    <row r="247" ht="12.75" hidden="1">
      <c r="B247" s="115" t="str">
        <f aca="true" t="shared" si="54" ref="B247:B266">UPPER(G16)</f>
        <v>RUA MARIO GOMES DE MOURA,32. CENTRO- CHÃ GRANDE</v>
      </c>
    </row>
    <row r="248" ht="12.75" hidden="1">
      <c r="B248" s="115">
        <f t="shared" si="54"/>
      </c>
    </row>
    <row r="249" ht="12.75" hidden="1">
      <c r="B249" s="115">
        <f t="shared" si="54"/>
      </c>
    </row>
    <row r="250" ht="12.75" hidden="1">
      <c r="B250" s="115">
        <f t="shared" si="54"/>
      </c>
    </row>
    <row r="251" ht="12.75" hidden="1">
      <c r="B251" s="115">
        <f t="shared" si="54"/>
      </c>
    </row>
    <row r="252" ht="12.75" hidden="1">
      <c r="B252" s="115">
        <f t="shared" si="54"/>
      </c>
    </row>
    <row r="253" ht="12.75" hidden="1">
      <c r="B253" s="115">
        <f t="shared" si="54"/>
      </c>
    </row>
    <row r="254" ht="12.75" hidden="1">
      <c r="B254" s="115">
        <f t="shared" si="54"/>
      </c>
    </row>
    <row r="255" ht="12.75" hidden="1">
      <c r="B255" s="115">
        <f t="shared" si="54"/>
      </c>
    </row>
    <row r="256" ht="12.75" hidden="1">
      <c r="B256" s="115">
        <f t="shared" si="54"/>
      </c>
    </row>
    <row r="257" ht="12.75" hidden="1">
      <c r="B257" s="115">
        <f t="shared" si="54"/>
      </c>
    </row>
    <row r="258" ht="12.75" hidden="1">
      <c r="B258" s="115">
        <f t="shared" si="54"/>
      </c>
    </row>
    <row r="259" ht="12.75" hidden="1">
      <c r="B259" s="115">
        <f t="shared" si="54"/>
      </c>
    </row>
    <row r="260" ht="12.75" hidden="1">
      <c r="B260" s="115">
        <f t="shared" si="54"/>
      </c>
    </row>
    <row r="261" ht="12.75" hidden="1">
      <c r="B261" s="115">
        <f t="shared" si="54"/>
      </c>
    </row>
    <row r="262" ht="12.75" hidden="1">
      <c r="B262" s="115">
        <f t="shared" si="54"/>
      </c>
    </row>
    <row r="263" ht="12.75" hidden="1">
      <c r="B263" s="115">
        <f t="shared" si="54"/>
      </c>
    </row>
    <row r="264" ht="12.75" hidden="1">
      <c r="B264" s="115">
        <f t="shared" si="54"/>
      </c>
    </row>
    <row r="265" ht="12.75" hidden="1">
      <c r="B265" s="115">
        <f t="shared" si="54"/>
      </c>
    </row>
    <row r="266" ht="12.75" hidden="1">
      <c r="B266" s="115">
        <f t="shared" si="54"/>
      </c>
    </row>
    <row r="267" ht="12.75" hidden="1"/>
    <row r="268" spans="2:4" ht="12.75" hidden="1">
      <c r="B268" s="118">
        <f aca="true" t="shared" si="55" ref="B268:B287">IF(H16="","",H16)</f>
        <v>41276</v>
      </c>
      <c r="C268" s="115"/>
      <c r="D268" s="115"/>
    </row>
    <row r="269" spans="2:4" ht="12.75" hidden="1">
      <c r="B269" s="118">
        <f t="shared" si="55"/>
      </c>
      <c r="C269" s="115"/>
      <c r="D269" s="115"/>
    </row>
    <row r="270" spans="2:4" ht="12.75" hidden="1">
      <c r="B270" s="118">
        <f t="shared" si="55"/>
      </c>
      <c r="C270" s="115"/>
      <c r="D270" s="115"/>
    </row>
    <row r="271" spans="2:4" ht="12.75" hidden="1">
      <c r="B271" s="118">
        <f t="shared" si="55"/>
      </c>
      <c r="C271" s="115"/>
      <c r="D271" s="115"/>
    </row>
    <row r="272" spans="2:4" ht="12.75" hidden="1">
      <c r="B272" s="118">
        <f t="shared" si="55"/>
      </c>
      <c r="C272" s="115"/>
      <c r="D272" s="115"/>
    </row>
    <row r="273" spans="2:4" ht="12.75" hidden="1">
      <c r="B273" s="118">
        <f t="shared" si="55"/>
      </c>
      <c r="C273" s="115"/>
      <c r="D273" s="115"/>
    </row>
    <row r="274" spans="2:4" ht="12.75" hidden="1">
      <c r="B274" s="118">
        <f t="shared" si="55"/>
      </c>
      <c r="C274" s="115"/>
      <c r="D274" s="115"/>
    </row>
    <row r="275" spans="2:4" ht="12.75" hidden="1">
      <c r="B275" s="118">
        <f t="shared" si="55"/>
      </c>
      <c r="C275" s="115"/>
      <c r="D275" s="115"/>
    </row>
    <row r="276" spans="2:4" ht="12.75" hidden="1">
      <c r="B276" s="118">
        <f t="shared" si="55"/>
      </c>
      <c r="C276" s="115"/>
      <c r="D276" s="115"/>
    </row>
    <row r="277" spans="2:4" ht="12.75" hidden="1">
      <c r="B277" s="118">
        <f t="shared" si="55"/>
      </c>
      <c r="C277" s="115"/>
      <c r="D277" s="115"/>
    </row>
    <row r="278" spans="2:4" ht="12.75" hidden="1">
      <c r="B278" s="118">
        <f t="shared" si="55"/>
      </c>
      <c r="C278" s="115"/>
      <c r="D278" s="115"/>
    </row>
    <row r="279" spans="2:4" ht="12.75" hidden="1">
      <c r="B279" s="118">
        <f t="shared" si="55"/>
      </c>
      <c r="C279" s="115"/>
      <c r="D279" s="115"/>
    </row>
    <row r="280" spans="2:4" ht="12.75" hidden="1">
      <c r="B280" s="118">
        <f t="shared" si="55"/>
      </c>
      <c r="C280" s="115"/>
      <c r="D280" s="115"/>
    </row>
    <row r="281" spans="2:4" ht="12.75" hidden="1">
      <c r="B281" s="118">
        <f t="shared" si="55"/>
      </c>
      <c r="C281" s="115"/>
      <c r="D281" s="115"/>
    </row>
    <row r="282" spans="2:4" ht="12.75" hidden="1">
      <c r="B282" s="118">
        <f t="shared" si="55"/>
      </c>
      <c r="C282" s="115"/>
      <c r="D282" s="115"/>
    </row>
    <row r="283" spans="2:4" ht="12.75" hidden="1">
      <c r="B283" s="118">
        <f t="shared" si="55"/>
      </c>
      <c r="C283" s="115"/>
      <c r="D283" s="115"/>
    </row>
    <row r="284" spans="2:4" ht="12.75" hidden="1">
      <c r="B284" s="118">
        <f t="shared" si="55"/>
      </c>
      <c r="C284" s="115"/>
      <c r="D284" s="115"/>
    </row>
    <row r="285" spans="2:4" ht="12.75" hidden="1">
      <c r="B285" s="118">
        <f t="shared" si="55"/>
      </c>
      <c r="C285" s="115"/>
      <c r="D285" s="115"/>
    </row>
    <row r="286" spans="2:4" ht="12.75" hidden="1">
      <c r="B286" s="118">
        <f t="shared" si="55"/>
      </c>
      <c r="C286" s="115"/>
      <c r="D286" s="115"/>
    </row>
    <row r="287" spans="2:4" ht="12.75" hidden="1">
      <c r="B287" s="118">
        <f t="shared" si="55"/>
      </c>
      <c r="C287" s="115"/>
      <c r="D287" s="115"/>
    </row>
    <row r="288" ht="12.75" hidden="1">
      <c r="B288" s="119"/>
    </row>
    <row r="289" ht="12.75" hidden="1">
      <c r="B289" s="118">
        <f aca="true" t="shared" si="56" ref="B289:B308">IF(I16="","",I16)</f>
      </c>
    </row>
    <row r="290" ht="12.75" hidden="1">
      <c r="B290" s="118">
        <f t="shared" si="56"/>
      </c>
    </row>
    <row r="291" ht="12.75" hidden="1">
      <c r="B291" s="118">
        <f t="shared" si="56"/>
      </c>
    </row>
    <row r="292" ht="12.75" hidden="1">
      <c r="B292" s="118">
        <f t="shared" si="56"/>
      </c>
    </row>
    <row r="293" ht="12.75" hidden="1">
      <c r="B293" s="118">
        <f t="shared" si="56"/>
      </c>
    </row>
    <row r="294" ht="12.75" hidden="1">
      <c r="B294" s="118">
        <f t="shared" si="56"/>
      </c>
    </row>
    <row r="295" ht="12.75" hidden="1">
      <c r="B295" s="118">
        <f t="shared" si="56"/>
      </c>
    </row>
    <row r="296" ht="12.75" hidden="1">
      <c r="B296" s="118">
        <f t="shared" si="56"/>
      </c>
    </row>
    <row r="297" ht="12.75" hidden="1">
      <c r="B297" s="118">
        <f t="shared" si="56"/>
      </c>
    </row>
    <row r="298" ht="12.75" hidden="1">
      <c r="B298" s="118">
        <f t="shared" si="56"/>
      </c>
    </row>
    <row r="299" ht="12.75" hidden="1">
      <c r="B299" s="118">
        <f t="shared" si="56"/>
      </c>
    </row>
    <row r="300" ht="12.75" hidden="1">
      <c r="B300" s="118">
        <f t="shared" si="56"/>
      </c>
    </row>
    <row r="301" ht="12.75" hidden="1">
      <c r="B301" s="118">
        <f t="shared" si="56"/>
      </c>
    </row>
    <row r="302" ht="12.75" hidden="1">
      <c r="B302" s="118">
        <f t="shared" si="56"/>
      </c>
    </row>
    <row r="303" ht="12.75" hidden="1">
      <c r="B303" s="118">
        <f t="shared" si="56"/>
      </c>
    </row>
    <row r="304" ht="12.75" hidden="1">
      <c r="B304" s="118">
        <f t="shared" si="56"/>
      </c>
    </row>
    <row r="305" ht="12.75" hidden="1">
      <c r="B305" s="118">
        <f t="shared" si="56"/>
      </c>
    </row>
    <row r="306" ht="12.75" hidden="1">
      <c r="B306" s="118">
        <f t="shared" si="56"/>
      </c>
    </row>
    <row r="307" ht="12.75" hidden="1">
      <c r="B307" s="118">
        <f t="shared" si="56"/>
      </c>
    </row>
    <row r="308" ht="12.75" hidden="1">
      <c r="B308" s="118">
        <f t="shared" si="56"/>
      </c>
    </row>
    <row r="309" ht="12.75" hidden="1">
      <c r="B309" s="119"/>
    </row>
    <row r="310" ht="12.75" hidden="1">
      <c r="B310" s="119"/>
    </row>
    <row r="311" ht="12.75" hidden="1">
      <c r="B311" s="119"/>
    </row>
    <row r="312" ht="12.75" hidden="1">
      <c r="B312" s="119"/>
    </row>
    <row r="313" ht="12.75" hidden="1">
      <c r="B313" s="119"/>
    </row>
    <row r="314" ht="12.75" hidden="1">
      <c r="B314" s="119"/>
    </row>
    <row r="315" ht="12.75" hidden="1">
      <c r="B315" s="119"/>
    </row>
    <row r="316" ht="12.75" hidden="1">
      <c r="B316" s="119"/>
    </row>
    <row r="317" ht="12.75" hidden="1">
      <c r="B317" s="119"/>
    </row>
    <row r="318" ht="12.75" hidden="1">
      <c r="B318" s="119"/>
    </row>
    <row r="319" ht="12.75" hidden="1">
      <c r="B319" s="119"/>
    </row>
    <row r="320" ht="12.75" hidden="1">
      <c r="B320" s="119"/>
    </row>
    <row r="321" ht="12.75" hidden="1">
      <c r="B321" s="119"/>
    </row>
    <row r="322" ht="12.75" hidden="1">
      <c r="B322" s="119"/>
    </row>
    <row r="323" ht="12.75" hidden="1">
      <c r="B323" s="119"/>
    </row>
    <row r="324" ht="12.75" hidden="1">
      <c r="B324" s="119"/>
    </row>
    <row r="325" ht="12.75" hidden="1">
      <c r="B325" s="119"/>
    </row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</sheetData>
  <sheetProtection password="C61A" sheet="1" selectLockedCells="1"/>
  <mergeCells count="8">
    <mergeCell ref="B6:I6"/>
    <mergeCell ref="B7:I8"/>
    <mergeCell ref="Z19:AH19"/>
    <mergeCell ref="AI19:AR19"/>
    <mergeCell ref="AS19:BA19"/>
    <mergeCell ref="BB19:BK19"/>
    <mergeCell ref="B12:I12"/>
    <mergeCell ref="H14:I14"/>
  </mergeCells>
  <conditionalFormatting sqref="B16:D158 M20:M41 F16:I158">
    <cfRule type="cellIs" priority="1" dxfId="14" operator="equal" stopIfTrue="1">
      <formula>""</formula>
    </cfRule>
  </conditionalFormatting>
  <conditionalFormatting sqref="E16:E158">
    <cfRule type="cellIs" priority="2" dxfId="14" operator="equal" stopIfTrue="1">
      <formula>""</formula>
    </cfRule>
    <cfRule type="expression" priority="3" dxfId="16" stopIfTrue="1">
      <formula>#REF!="CPF Inválido"</formula>
    </cfRule>
  </conditionalFormatting>
  <dataValidations count="3">
    <dataValidation type="whole" allowBlank="1" showInputMessage="1" showErrorMessage="1" promptTitle="Aviso" prompt="Não inserir pontos ou traços" errorTitle="Atenção" error="Inserir apenas números, sem traços ou pontos" sqref="E16:E158">
      <formula1>1</formula1>
      <formula2>99999999999</formula2>
    </dataValidation>
    <dataValidation allowBlank="1" showInputMessage="1" showErrorMessage="1" promptTitle="Aviso" errorTitle="Atenção" error="Campo aberto apenas para dígitos não numéricos." sqref="B16:B158"/>
    <dataValidation type="date" allowBlank="1" showInputMessage="1" showErrorMessage="1" sqref="H16:I158">
      <formula1>36526</formula1>
      <formula2>42735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7">
    <tabColor indexed="19"/>
  </sheetPr>
  <dimension ref="A6:L218"/>
  <sheetViews>
    <sheetView showGridLines="0" zoomScale="80" zoomScaleNormal="80" zoomScaleSheetLayoutView="95" zoomScalePageLayoutView="0" workbookViewId="0" topLeftCell="A1">
      <pane ySplit="10" topLeftCell="A11" activePane="bottomLeft" state="frozen"/>
      <selection pane="topLeft" activeCell="F67" sqref="F67"/>
      <selection pane="bottomLeft" activeCell="A11" sqref="A11"/>
    </sheetView>
  </sheetViews>
  <sheetFormatPr defaultColWidth="10.66015625" defaultRowHeight="12.75"/>
  <cols>
    <col min="1" max="1" width="3" style="39" customWidth="1"/>
    <col min="2" max="2" width="17.66015625" style="42" customWidth="1"/>
    <col min="3" max="4" width="10.16015625" style="41" customWidth="1"/>
    <col min="5" max="5" width="20.5" style="41" customWidth="1"/>
    <col min="6" max="6" width="42.16015625" style="39" customWidth="1"/>
    <col min="7" max="7" width="71" style="39" customWidth="1"/>
    <col min="8" max="8" width="26.83203125" style="53" customWidth="1"/>
    <col min="9" max="9" width="14.33203125" style="39" customWidth="1"/>
    <col min="10" max="16384" width="10.66015625" style="43" customWidth="1"/>
  </cols>
  <sheetData>
    <row r="1" ht="15"/>
    <row r="2" ht="15"/>
    <row r="3" ht="15"/>
    <row r="4" ht="15"/>
    <row r="5" ht="15"/>
    <row r="6" spans="2:5" ht="15">
      <c r="B6" s="40" t="s">
        <v>215</v>
      </c>
      <c r="D6" s="40"/>
      <c r="E6" s="42"/>
    </row>
    <row r="7" spans="1:9" ht="15">
      <c r="A7" s="44"/>
      <c r="B7" s="40" t="s">
        <v>216</v>
      </c>
      <c r="D7" s="40"/>
      <c r="E7" s="40"/>
      <c r="F7" s="45"/>
      <c r="G7" s="44"/>
      <c r="H7" s="58"/>
      <c r="I7" s="44"/>
    </row>
    <row r="8" spans="1:9" ht="15">
      <c r="A8" s="44"/>
      <c r="B8" s="126" t="str">
        <f>+'Ordenadores de Despesas'!B7</f>
        <v>FUNDO DE PREVIDÊNCIA DO MUNICÍPIO DE CHÃ GRANDE</v>
      </c>
      <c r="D8" s="46"/>
      <c r="E8" s="46"/>
      <c r="F8" s="47"/>
      <c r="G8" s="44"/>
      <c r="H8" s="58"/>
      <c r="I8" s="44"/>
    </row>
    <row r="9" ht="15">
      <c r="I9" s="44"/>
    </row>
    <row r="10" spans="1:9" s="50" customFormat="1" ht="24.75" customHeight="1">
      <c r="A10" s="47"/>
      <c r="B10" s="48" t="s">
        <v>217</v>
      </c>
      <c r="C10" s="48" t="s">
        <v>218</v>
      </c>
      <c r="D10" s="48" t="s">
        <v>219</v>
      </c>
      <c r="E10" s="48" t="s">
        <v>220</v>
      </c>
      <c r="F10" s="49" t="s">
        <v>228</v>
      </c>
      <c r="G10" s="57" t="s">
        <v>229</v>
      </c>
      <c r="H10" s="71" t="str">
        <f>+R_Prefeitura</f>
        <v>CHÃ GRANDE</v>
      </c>
      <c r="I10" s="44"/>
    </row>
    <row r="11" spans="1:9" s="50" customFormat="1" ht="15">
      <c r="A11" s="47"/>
      <c r="B11" s="46"/>
      <c r="C11" s="51"/>
      <c r="D11" s="51"/>
      <c r="E11" s="51"/>
      <c r="F11" s="47"/>
      <c r="G11" s="52"/>
      <c r="H11" s="53"/>
      <c r="I11" s="47"/>
    </row>
    <row r="12" spans="1:9" s="50" customFormat="1" ht="15">
      <c r="A12" s="47"/>
      <c r="B12" s="84"/>
      <c r="C12" s="85"/>
      <c r="D12" s="85"/>
      <c r="E12" s="85"/>
      <c r="F12" s="86"/>
      <c r="G12" s="87"/>
      <c r="H12" s="83"/>
      <c r="I12" s="47"/>
    </row>
    <row r="13" spans="1:9" s="50" customFormat="1" ht="15">
      <c r="A13" s="47"/>
      <c r="B13" s="46" t="s">
        <v>221</v>
      </c>
      <c r="C13" s="51" t="s">
        <v>478</v>
      </c>
      <c r="D13" s="51" t="s">
        <v>222</v>
      </c>
      <c r="E13" s="46" t="s">
        <v>256</v>
      </c>
      <c r="F13" s="47" t="s">
        <v>7</v>
      </c>
      <c r="G13" s="52" t="s">
        <v>237</v>
      </c>
      <c r="H13" s="53">
        <f>INDEX(Desp_Adm!$D$52:$D$87,MATCH(F13,Desp_Adm!$B$52:$B$87,0),0)</f>
        <v>76869.79</v>
      </c>
      <c r="I13" s="47"/>
    </row>
    <row r="14" spans="1:9" s="50" customFormat="1" ht="15">
      <c r="A14" s="47"/>
      <c r="B14" s="46"/>
      <c r="C14" s="51"/>
      <c r="D14" s="51" t="s">
        <v>222</v>
      </c>
      <c r="E14" s="46" t="s">
        <v>256</v>
      </c>
      <c r="F14" s="47" t="s">
        <v>8</v>
      </c>
      <c r="G14" s="52" t="s">
        <v>238</v>
      </c>
      <c r="H14" s="53">
        <f>INDEX(Desp_Adm!$D$52:$D$87,MATCH(F14,Desp_Adm!$B$52:$B$87,0),0)</f>
        <v>70428.61</v>
      </c>
      <c r="I14" s="47"/>
    </row>
    <row r="15" spans="1:9" s="50" customFormat="1" ht="15">
      <c r="A15" s="47"/>
      <c r="B15" s="46"/>
      <c r="C15" s="51"/>
      <c r="D15" s="51" t="s">
        <v>222</v>
      </c>
      <c r="E15" s="46" t="s">
        <v>256</v>
      </c>
      <c r="F15" s="47" t="s">
        <v>9</v>
      </c>
      <c r="G15" s="52" t="s">
        <v>0</v>
      </c>
      <c r="H15" s="53">
        <f>INDEX(Desp_Adm!$D$52:$D$87,MATCH(F15,Desp_Adm!$B$52:$B$87,0),0)</f>
        <v>5832.54</v>
      </c>
      <c r="I15" s="47"/>
    </row>
    <row r="16" spans="1:9" s="50" customFormat="1" ht="15">
      <c r="A16" s="47"/>
      <c r="B16" s="46"/>
      <c r="C16" s="51"/>
      <c r="D16" s="51" t="s">
        <v>222</v>
      </c>
      <c r="E16" s="46" t="s">
        <v>256</v>
      </c>
      <c r="F16" s="47" t="s">
        <v>10</v>
      </c>
      <c r="G16" s="52" t="s">
        <v>240</v>
      </c>
      <c r="H16" s="53">
        <f>INDEX(Desp_Adm!$D$52:$D$87,MATCH(F16,Desp_Adm!$B$52:$B$87,0),0)</f>
        <v>0</v>
      </c>
      <c r="I16" s="47"/>
    </row>
    <row r="17" spans="1:9" s="50" customFormat="1" ht="15">
      <c r="A17" s="47"/>
      <c r="B17" s="46"/>
      <c r="C17" s="51"/>
      <c r="D17" s="51" t="s">
        <v>222</v>
      </c>
      <c r="E17" s="46" t="s">
        <v>256</v>
      </c>
      <c r="F17" s="47" t="s">
        <v>11</v>
      </c>
      <c r="G17" s="52" t="s">
        <v>241</v>
      </c>
      <c r="H17" s="53">
        <f>INDEX(Desp_Adm!$D$52:$D$87,MATCH(F17,Desp_Adm!$B$52:$B$87,0),0)</f>
        <v>0</v>
      </c>
      <c r="I17" s="47"/>
    </row>
    <row r="18" spans="1:9" s="50" customFormat="1" ht="15">
      <c r="A18" s="47"/>
      <c r="B18" s="46"/>
      <c r="C18" s="51"/>
      <c r="D18" s="51" t="s">
        <v>222</v>
      </c>
      <c r="E18" s="46" t="s">
        <v>256</v>
      </c>
      <c r="F18" s="47" t="s">
        <v>12</v>
      </c>
      <c r="G18" s="52" t="s">
        <v>242</v>
      </c>
      <c r="H18" s="53">
        <f>INDEX(Desp_Adm!$D$52:$D$87,MATCH(F18,Desp_Adm!$B$52:$B$87,0),0)</f>
        <v>0</v>
      </c>
      <c r="I18" s="47"/>
    </row>
    <row r="19" spans="1:9" s="50" customFormat="1" ht="15">
      <c r="A19" s="47"/>
      <c r="B19" s="46"/>
      <c r="C19" s="51"/>
      <c r="D19" s="51" t="s">
        <v>222</v>
      </c>
      <c r="E19" s="46" t="s">
        <v>256</v>
      </c>
      <c r="F19" s="47" t="s">
        <v>13</v>
      </c>
      <c r="G19" s="52" t="s">
        <v>442</v>
      </c>
      <c r="H19" s="53">
        <f>INDEX(Desp_Adm!$D$52:$D$87,MATCH(F19,Desp_Adm!$B$52:$B$87,0),0)</f>
        <v>0</v>
      </c>
      <c r="I19" s="47"/>
    </row>
    <row r="20" spans="1:9" s="50" customFormat="1" ht="15">
      <c r="A20" s="47"/>
      <c r="B20" s="46"/>
      <c r="C20" s="51"/>
      <c r="D20" s="51" t="s">
        <v>222</v>
      </c>
      <c r="E20" s="46" t="s">
        <v>256</v>
      </c>
      <c r="F20" s="47" t="s">
        <v>14</v>
      </c>
      <c r="G20" s="52" t="s">
        <v>443</v>
      </c>
      <c r="H20" s="53">
        <f>INDEX(Desp_Adm!$D$52:$D$87,MATCH(F20,Desp_Adm!$B$52:$B$87,0),0)</f>
        <v>0</v>
      </c>
      <c r="I20" s="47"/>
    </row>
    <row r="21" spans="1:9" s="50" customFormat="1" ht="15">
      <c r="A21" s="47"/>
      <c r="B21" s="46"/>
      <c r="C21" s="51"/>
      <c r="D21" s="51" t="s">
        <v>222</v>
      </c>
      <c r="E21" s="46" t="s">
        <v>256</v>
      </c>
      <c r="F21" s="47" t="s">
        <v>15</v>
      </c>
      <c r="G21" s="52" t="s">
        <v>243</v>
      </c>
      <c r="H21" s="53">
        <f>INDEX(Desp_Adm!$D$52:$D$87,MATCH(F21,Desp_Adm!$B$52:$B$87,0),0)</f>
        <v>0</v>
      </c>
      <c r="I21" s="47"/>
    </row>
    <row r="22" spans="1:9" s="50" customFormat="1" ht="15">
      <c r="A22" s="47"/>
      <c r="B22" s="46"/>
      <c r="C22" s="51"/>
      <c r="D22" s="51" t="s">
        <v>222</v>
      </c>
      <c r="E22" s="46" t="s">
        <v>256</v>
      </c>
      <c r="F22" s="47" t="s">
        <v>16</v>
      </c>
      <c r="G22" s="52" t="s">
        <v>244</v>
      </c>
      <c r="H22" s="53">
        <f>INDEX(Desp_Adm!$D$52:$D$87,MATCH(F22,Desp_Adm!$B$52:$B$87,0),0)</f>
        <v>0</v>
      </c>
      <c r="I22" s="47"/>
    </row>
    <row r="23" spans="1:9" s="50" customFormat="1" ht="15">
      <c r="A23" s="47"/>
      <c r="B23" s="46"/>
      <c r="C23" s="51"/>
      <c r="D23" s="51" t="s">
        <v>222</v>
      </c>
      <c r="E23" s="46" t="s">
        <v>256</v>
      </c>
      <c r="F23" s="47" t="s">
        <v>17</v>
      </c>
      <c r="G23" s="52" t="s">
        <v>245</v>
      </c>
      <c r="H23" s="53">
        <f>INDEX(Desp_Adm!$D$52:$D$87,MATCH(F23,Desp_Adm!$B$52:$B$87,0),0)</f>
        <v>608.64</v>
      </c>
      <c r="I23" s="47"/>
    </row>
    <row r="24" spans="1:9" s="50" customFormat="1" ht="15">
      <c r="A24" s="47"/>
      <c r="B24" s="46"/>
      <c r="C24" s="51"/>
      <c r="D24" s="51" t="s">
        <v>222</v>
      </c>
      <c r="E24" s="46" t="s">
        <v>256</v>
      </c>
      <c r="F24" s="47" t="s">
        <v>18</v>
      </c>
      <c r="G24" s="52" t="s">
        <v>246</v>
      </c>
      <c r="H24" s="53">
        <f>INDEX(Desp_Adm!$D$52:$D$87,MATCH(F24,Desp_Adm!$B$52:$B$87,0),0)</f>
        <v>0</v>
      </c>
      <c r="I24" s="47"/>
    </row>
    <row r="25" spans="1:9" s="50" customFormat="1" ht="15">
      <c r="A25" s="47"/>
      <c r="B25" s="46"/>
      <c r="C25" s="51"/>
      <c r="D25" s="51" t="s">
        <v>222</v>
      </c>
      <c r="E25" s="46" t="s">
        <v>256</v>
      </c>
      <c r="F25" s="47" t="s">
        <v>19</v>
      </c>
      <c r="G25" s="52" t="s">
        <v>247</v>
      </c>
      <c r="H25" s="53">
        <f>INDEX(Desp_Adm!$D$52:$D$87,MATCH(F25,Desp_Adm!$B$52:$B$87,0),0)</f>
        <v>0</v>
      </c>
      <c r="I25" s="47"/>
    </row>
    <row r="26" spans="1:9" s="50" customFormat="1" ht="15">
      <c r="A26" s="47"/>
      <c r="B26" s="46"/>
      <c r="C26" s="51"/>
      <c r="D26" s="51" t="s">
        <v>222</v>
      </c>
      <c r="E26" s="46" t="s">
        <v>256</v>
      </c>
      <c r="F26" s="47" t="s">
        <v>20</v>
      </c>
      <c r="G26" s="52" t="s">
        <v>248</v>
      </c>
      <c r="H26" s="53">
        <f>INDEX(Desp_Adm!$D$52:$D$87,MATCH(F26,Desp_Adm!$B$52:$B$87,0),0)</f>
        <v>92400</v>
      </c>
      <c r="I26" s="47"/>
    </row>
    <row r="27" spans="1:9" s="50" customFormat="1" ht="15">
      <c r="A27" s="47"/>
      <c r="B27" s="46"/>
      <c r="C27" s="51"/>
      <c r="D27" s="51" t="s">
        <v>222</v>
      </c>
      <c r="E27" s="46" t="s">
        <v>256</v>
      </c>
      <c r="F27" s="47" t="s">
        <v>21</v>
      </c>
      <c r="G27" s="52" t="s">
        <v>249</v>
      </c>
      <c r="H27" s="53">
        <f>INDEX(Desp_Adm!$D$52:$D$87,MATCH(F27,Desp_Adm!$B$52:$B$87,0),0)</f>
        <v>9223</v>
      </c>
      <c r="I27" s="47"/>
    </row>
    <row r="28" spans="1:9" s="50" customFormat="1" ht="15">
      <c r="A28" s="47"/>
      <c r="B28" s="46"/>
      <c r="C28" s="51"/>
      <c r="D28" s="51" t="s">
        <v>222</v>
      </c>
      <c r="E28" s="46" t="s">
        <v>256</v>
      </c>
      <c r="F28" s="47" t="s">
        <v>22</v>
      </c>
      <c r="G28" s="52" t="s">
        <v>250</v>
      </c>
      <c r="H28" s="53">
        <f>INDEX(Desp_Adm!$D$52:$D$87,MATCH(F28,Desp_Adm!$B$52:$B$87,0),0)</f>
        <v>0</v>
      </c>
      <c r="I28" s="47"/>
    </row>
    <row r="29" spans="1:9" s="50" customFormat="1" ht="15">
      <c r="A29" s="47"/>
      <c r="B29" s="46"/>
      <c r="C29" s="51"/>
      <c r="D29" s="51" t="s">
        <v>222</v>
      </c>
      <c r="E29" s="46" t="s">
        <v>256</v>
      </c>
      <c r="F29" s="47" t="s">
        <v>23</v>
      </c>
      <c r="G29" s="52" t="s">
        <v>251</v>
      </c>
      <c r="H29" s="53">
        <f>INDEX(Desp_Adm!$D$52:$D$87,MATCH(F29,Desp_Adm!$B$52:$B$87,0),0)</f>
        <v>13048.48</v>
      </c>
      <c r="I29" s="47"/>
    </row>
    <row r="30" spans="1:9" s="50" customFormat="1" ht="15">
      <c r="A30" s="47"/>
      <c r="B30" s="46"/>
      <c r="C30" s="51"/>
      <c r="D30" s="51" t="s">
        <v>222</v>
      </c>
      <c r="E30" s="46" t="s">
        <v>256</v>
      </c>
      <c r="F30" s="47" t="s">
        <v>24</v>
      </c>
      <c r="G30" s="52" t="s">
        <v>252</v>
      </c>
      <c r="H30" s="53">
        <f>INDEX(Desp_Adm!$D$52:$D$87,MATCH(F30,Desp_Adm!$B$52:$B$87,0),0)</f>
        <v>0</v>
      </c>
      <c r="I30" s="47"/>
    </row>
    <row r="31" spans="1:9" s="50" customFormat="1" ht="15">
      <c r="A31" s="47"/>
      <c r="B31" s="46"/>
      <c r="C31" s="51"/>
      <c r="D31" s="51" t="s">
        <v>222</v>
      </c>
      <c r="E31" s="46" t="s">
        <v>256</v>
      </c>
      <c r="F31" s="47" t="s">
        <v>25</v>
      </c>
      <c r="G31" s="52" t="s">
        <v>253</v>
      </c>
      <c r="H31" s="53">
        <f>INDEX(Desp_Adm!$D$52:$D$87,MATCH(F31,Desp_Adm!$B$52:$B$87,0),0)</f>
        <v>0</v>
      </c>
      <c r="I31" s="47"/>
    </row>
    <row r="32" spans="1:9" s="50" customFormat="1" ht="15">
      <c r="A32" s="47"/>
      <c r="B32" s="46"/>
      <c r="C32" s="51"/>
      <c r="D32" s="51" t="s">
        <v>222</v>
      </c>
      <c r="E32" s="46" t="s">
        <v>256</v>
      </c>
      <c r="F32" s="47" t="s">
        <v>26</v>
      </c>
      <c r="G32" s="52" t="s">
        <v>442</v>
      </c>
      <c r="H32" s="53">
        <f>INDEX(Desp_Adm!$D$52:$D$87,MATCH(F32,Desp_Adm!$B$52:$B$87,0),0)</f>
        <v>0</v>
      </c>
      <c r="I32" s="47"/>
    </row>
    <row r="33" spans="1:9" s="50" customFormat="1" ht="15">
      <c r="A33" s="47"/>
      <c r="B33" s="46"/>
      <c r="C33" s="51"/>
      <c r="D33" s="51" t="s">
        <v>222</v>
      </c>
      <c r="E33" s="46" t="s">
        <v>256</v>
      </c>
      <c r="F33" s="47" t="s">
        <v>27</v>
      </c>
      <c r="G33" s="52" t="s">
        <v>443</v>
      </c>
      <c r="H33" s="53">
        <f>INDEX(Desp_Adm!$D$52:$D$87,MATCH(F33,Desp_Adm!$B$52:$B$87,0),0)</f>
        <v>4639.9</v>
      </c>
      <c r="I33" s="47"/>
    </row>
    <row r="34" spans="1:9" s="50" customFormat="1" ht="15">
      <c r="A34" s="47"/>
      <c r="B34" s="46"/>
      <c r="C34" s="51"/>
      <c r="D34" s="51" t="s">
        <v>222</v>
      </c>
      <c r="E34" s="46" t="s">
        <v>256</v>
      </c>
      <c r="F34" s="47" t="s">
        <v>28</v>
      </c>
      <c r="G34" s="52" t="s">
        <v>254</v>
      </c>
      <c r="H34" s="53">
        <f>INDEX(Desp_Adm!$D$52:$D$87,MATCH(F34,Desp_Adm!$B$52:$B$87,0),0)</f>
        <v>0</v>
      </c>
      <c r="I34" s="47"/>
    </row>
    <row r="35" spans="1:9" s="50" customFormat="1" ht="15">
      <c r="A35" s="47"/>
      <c r="B35" s="46"/>
      <c r="C35" s="51"/>
      <c r="D35" s="51" t="s">
        <v>222</v>
      </c>
      <c r="E35" s="46" t="s">
        <v>256</v>
      </c>
      <c r="F35" s="47" t="s">
        <v>29</v>
      </c>
      <c r="G35" s="52" t="s">
        <v>255</v>
      </c>
      <c r="H35" s="53">
        <f>INDEX(Desp_Adm!$D$52:$D$87,MATCH(F35,Desp_Adm!$B$52:$B$87,0),0)</f>
        <v>0</v>
      </c>
      <c r="I35" s="47"/>
    </row>
    <row r="36" spans="1:9" s="50" customFormat="1" ht="15">
      <c r="A36" s="47"/>
      <c r="B36" s="46"/>
      <c r="C36" s="51" t="s">
        <v>478</v>
      </c>
      <c r="D36" s="51" t="s">
        <v>222</v>
      </c>
      <c r="E36" s="46" t="s">
        <v>256</v>
      </c>
      <c r="F36" s="47" t="s">
        <v>30</v>
      </c>
      <c r="G36" s="52" t="s">
        <v>1</v>
      </c>
      <c r="H36" s="53">
        <f>INDEX(Desp_Adm!$D$52:$D$87,MATCH(F36,Desp_Adm!$B$52:$B$87,0),0)</f>
        <v>3326031.5000000005</v>
      </c>
      <c r="I36" s="47"/>
    </row>
    <row r="37" spans="1:9" s="50" customFormat="1" ht="15">
      <c r="A37" s="47"/>
      <c r="B37" s="46"/>
      <c r="C37" s="51"/>
      <c r="D37" s="51" t="s">
        <v>222</v>
      </c>
      <c r="E37" s="46" t="s">
        <v>256</v>
      </c>
      <c r="F37" s="47" t="s">
        <v>31</v>
      </c>
      <c r="G37" s="52"/>
      <c r="H37" s="53">
        <f>INDEX(Desp_Adm!$D$52:$D$87,MATCH(F37,Desp_Adm!$B$52:$B$87,0),0)</f>
        <v>2701227.56</v>
      </c>
      <c r="I37" s="47"/>
    </row>
    <row r="38" spans="1:9" s="50" customFormat="1" ht="15">
      <c r="A38" s="47"/>
      <c r="B38" s="46"/>
      <c r="C38" s="51"/>
      <c r="D38" s="51" t="s">
        <v>222</v>
      </c>
      <c r="E38" s="46" t="s">
        <v>256</v>
      </c>
      <c r="F38" s="47" t="s">
        <v>32</v>
      </c>
      <c r="G38" s="52"/>
      <c r="H38" s="53">
        <f>INDEX(Desp_Adm!$D$52:$D$87,MATCH(F38,Desp_Adm!$B$52:$B$87,0),0)</f>
        <v>400177.97</v>
      </c>
      <c r="I38" s="47"/>
    </row>
    <row r="39" spans="1:9" s="50" customFormat="1" ht="15">
      <c r="A39" s="47"/>
      <c r="B39" s="46"/>
      <c r="C39" s="51"/>
      <c r="D39" s="51" t="s">
        <v>222</v>
      </c>
      <c r="E39" s="46" t="s">
        <v>256</v>
      </c>
      <c r="F39" s="47" t="s">
        <v>33</v>
      </c>
      <c r="G39" s="52"/>
      <c r="H39" s="53">
        <f>INDEX(Desp_Adm!$D$52:$D$87,MATCH(F39,Desp_Adm!$B$52:$B$87,0),0)</f>
        <v>224625.97</v>
      </c>
      <c r="I39" s="47"/>
    </row>
    <row r="40" spans="1:9" s="50" customFormat="1" ht="15">
      <c r="A40" s="47"/>
      <c r="B40" s="46"/>
      <c r="C40" s="51"/>
      <c r="D40" s="51" t="s">
        <v>222</v>
      </c>
      <c r="E40" s="46" t="s">
        <v>256</v>
      </c>
      <c r="F40" s="47" t="s">
        <v>34</v>
      </c>
      <c r="G40" s="52"/>
      <c r="H40" s="53">
        <f>INDEX(Desp_Adm!$D$52:$D$87,MATCH(F40,Desp_Adm!$B$52:$B$87,0),0)</f>
        <v>0</v>
      </c>
      <c r="I40" s="47"/>
    </row>
    <row r="41" spans="1:9" s="50" customFormat="1" ht="15">
      <c r="A41" s="47"/>
      <c r="B41" s="46"/>
      <c r="C41" s="51"/>
      <c r="D41" s="51" t="s">
        <v>222</v>
      </c>
      <c r="E41" s="46" t="s">
        <v>256</v>
      </c>
      <c r="F41" s="47" t="s">
        <v>35</v>
      </c>
      <c r="G41" s="52"/>
      <c r="H41" s="53">
        <f>INDEX(Desp_Adm!$D$52:$D$87,MATCH(F41,Desp_Adm!$B$52:$B$87,0),0)</f>
        <v>0</v>
      </c>
      <c r="I41" s="47"/>
    </row>
    <row r="42" spans="1:9" s="50" customFormat="1" ht="15">
      <c r="A42" s="47"/>
      <c r="B42" s="46"/>
      <c r="C42" s="51"/>
      <c r="D42" s="51" t="s">
        <v>222</v>
      </c>
      <c r="E42" s="46" t="s">
        <v>256</v>
      </c>
      <c r="F42" s="47" t="s">
        <v>36</v>
      </c>
      <c r="G42" s="52" t="s">
        <v>2</v>
      </c>
      <c r="H42" s="53">
        <f>INDEX(Desp_Adm!$D$52:$D$87,MATCH(F42,Desp_Adm!$B$52:$B$87,0),0)</f>
        <v>3522212.6700000004</v>
      </c>
      <c r="I42" s="47"/>
    </row>
    <row r="43" spans="1:9" s="50" customFormat="1" ht="15">
      <c r="A43" s="47"/>
      <c r="B43" s="46"/>
      <c r="C43" s="51"/>
      <c r="D43" s="51" t="s">
        <v>222</v>
      </c>
      <c r="E43" s="46" t="s">
        <v>256</v>
      </c>
      <c r="F43" s="47" t="s">
        <v>37</v>
      </c>
      <c r="G43" s="52" t="s">
        <v>48</v>
      </c>
      <c r="H43" s="53">
        <f>INDEX(Desp_Adm!$D$52:$D$87,MATCH(F43,Desp_Adm!$B$52:$B$87,0),0)</f>
        <v>12813230.23</v>
      </c>
      <c r="I43" s="47"/>
    </row>
    <row r="44" spans="1:9" s="50" customFormat="1" ht="15">
      <c r="A44" s="47"/>
      <c r="B44" s="46"/>
      <c r="C44" s="51" t="s">
        <v>478</v>
      </c>
      <c r="D44" s="51" t="s">
        <v>222</v>
      </c>
      <c r="E44" s="46" t="s">
        <v>256</v>
      </c>
      <c r="F44" s="50" t="s">
        <v>44</v>
      </c>
      <c r="G44" s="52" t="s">
        <v>3</v>
      </c>
      <c r="H44" s="53">
        <v>0</v>
      </c>
      <c r="I44" s="47"/>
    </row>
    <row r="45" spans="1:9" s="50" customFormat="1" ht="15">
      <c r="A45" s="47"/>
      <c r="B45" s="46"/>
      <c r="C45" s="51" t="s">
        <v>478</v>
      </c>
      <c r="D45" s="51" t="s">
        <v>222</v>
      </c>
      <c r="E45" s="46" t="s">
        <v>256</v>
      </c>
      <c r="F45" s="50" t="s">
        <v>45</v>
      </c>
      <c r="G45" s="52" t="s">
        <v>4</v>
      </c>
      <c r="H45" s="53">
        <v>0</v>
      </c>
      <c r="I45" s="47"/>
    </row>
    <row r="46" spans="1:9" s="50" customFormat="1" ht="15">
      <c r="A46" s="47"/>
      <c r="B46" s="46"/>
      <c r="C46" s="51" t="s">
        <v>478</v>
      </c>
      <c r="D46" s="51" t="s">
        <v>222</v>
      </c>
      <c r="E46" s="46" t="s">
        <v>256</v>
      </c>
      <c r="F46" s="50" t="s">
        <v>46</v>
      </c>
      <c r="G46" s="52" t="s">
        <v>5</v>
      </c>
      <c r="H46" s="53">
        <v>0</v>
      </c>
      <c r="I46" s="47"/>
    </row>
    <row r="47" spans="1:9" s="50" customFormat="1" ht="15">
      <c r="A47" s="47"/>
      <c r="C47" s="51" t="s">
        <v>478</v>
      </c>
      <c r="D47" s="51" t="s">
        <v>222</v>
      </c>
      <c r="E47" s="46" t="s">
        <v>256</v>
      </c>
      <c r="F47" s="50" t="s">
        <v>47</v>
      </c>
      <c r="G47" s="52" t="s">
        <v>6</v>
      </c>
      <c r="H47" s="53">
        <v>0</v>
      </c>
      <c r="I47" s="47"/>
    </row>
    <row r="48" spans="1:9" s="50" customFormat="1" ht="15">
      <c r="A48" s="47"/>
      <c r="B48" s="46"/>
      <c r="C48" s="51"/>
      <c r="D48" s="51" t="s">
        <v>222</v>
      </c>
      <c r="E48" s="46" t="s">
        <v>256</v>
      </c>
      <c r="F48" s="47" t="s">
        <v>39</v>
      </c>
      <c r="G48" s="52"/>
      <c r="H48" s="81" t="str">
        <f>INDEX(Desp_Adm!$D$52:$D$87,MATCH(F48,Desp_Adm!$B$52:$B$87,0),0)</f>
        <v>Aposentadorias, Reserva Remunerada e Reformas</v>
      </c>
      <c r="I48" s="47"/>
    </row>
    <row r="49" spans="1:9" s="50" customFormat="1" ht="15">
      <c r="A49" s="47"/>
      <c r="B49" s="46"/>
      <c r="C49" s="51"/>
      <c r="D49" s="51" t="s">
        <v>222</v>
      </c>
      <c r="E49" s="46" t="s">
        <v>256</v>
      </c>
      <c r="F49" s="47" t="s">
        <v>40</v>
      </c>
      <c r="G49" s="52"/>
      <c r="H49" s="81" t="str">
        <f>INDEX(Desp_Adm!$D$52:$D$87,MATCH(F49,Desp_Adm!$B$52:$B$87,0),0)</f>
        <v>Pensões do RPPS e do Militar</v>
      </c>
      <c r="I49" s="47"/>
    </row>
    <row r="50" spans="1:9" s="50" customFormat="1" ht="15">
      <c r="A50" s="47"/>
      <c r="B50" s="46"/>
      <c r="C50" s="51"/>
      <c r="D50" s="51" t="s">
        <v>222</v>
      </c>
      <c r="E50" s="46" t="s">
        <v>256</v>
      </c>
      <c r="F50" s="47" t="s">
        <v>41</v>
      </c>
      <c r="G50" s="52"/>
      <c r="H50" s="81" t="str">
        <f>INDEX(Desp_Adm!$D$52:$D$87,MATCH(F50,Desp_Adm!$B$52:$B$87,0),0)</f>
        <v>Outros Benefícios Previdenciarios do servidor ou do militar</v>
      </c>
      <c r="I50" s="47"/>
    </row>
    <row r="51" spans="1:9" s="50" customFormat="1" ht="15">
      <c r="A51" s="47"/>
      <c r="B51" s="46"/>
      <c r="C51" s="51"/>
      <c r="D51" s="51" t="s">
        <v>222</v>
      </c>
      <c r="E51" s="46" t="s">
        <v>256</v>
      </c>
      <c r="F51" s="47" t="s">
        <v>42</v>
      </c>
      <c r="G51" s="52"/>
      <c r="H51" s="81">
        <f>INDEX(Desp_Adm!$D$52:$D$87,MATCH(F51,Desp_Adm!$B$52:$B$87,0),0)</f>
        <v>0</v>
      </c>
      <c r="I51" s="47"/>
    </row>
    <row r="52" spans="1:9" s="50" customFormat="1" ht="15">
      <c r="A52" s="47"/>
      <c r="B52" s="46" t="s">
        <v>451</v>
      </c>
      <c r="C52" s="51"/>
      <c r="D52" s="51" t="s">
        <v>222</v>
      </c>
      <c r="E52" s="46" t="s">
        <v>256</v>
      </c>
      <c r="F52" s="50" t="s">
        <v>43</v>
      </c>
      <c r="G52" s="52"/>
      <c r="H52" s="81">
        <f>INDEX(Desp_Adm!$D$52:$D$87,MATCH(F52,Desp_Adm!$B$52:$B$87,0),0)</f>
        <v>0</v>
      </c>
      <c r="I52" s="47"/>
    </row>
    <row r="53" spans="1:9" ht="15">
      <c r="A53" s="54"/>
      <c r="B53" s="82"/>
      <c r="C53" s="55"/>
      <c r="D53" s="55"/>
      <c r="E53" s="82"/>
      <c r="F53" s="56"/>
      <c r="G53" s="56"/>
      <c r="H53" s="83"/>
      <c r="I53" s="54"/>
    </row>
    <row r="54" spans="4:8" ht="15">
      <c r="D54" s="41" t="s">
        <v>477</v>
      </c>
      <c r="E54" s="42" t="s">
        <v>49</v>
      </c>
      <c r="F54" s="39" t="s">
        <v>50</v>
      </c>
      <c r="H54" s="81" t="str">
        <f>+'Ordenadores de Despesas'!B16</f>
        <v>Maria Betânia Pereira</v>
      </c>
    </row>
    <row r="55" spans="4:8" ht="15">
      <c r="D55" s="41" t="s">
        <v>477</v>
      </c>
      <c r="E55" s="42" t="s">
        <v>49</v>
      </c>
      <c r="F55" s="39" t="s">
        <v>51</v>
      </c>
      <c r="H55" s="81">
        <f>+'Ordenadores de Despesas'!B17</f>
      </c>
    </row>
    <row r="56" spans="4:8" ht="15">
      <c r="D56" s="41" t="s">
        <v>477</v>
      </c>
      <c r="E56" s="42" t="s">
        <v>49</v>
      </c>
      <c r="F56" s="39" t="s">
        <v>52</v>
      </c>
      <c r="H56" s="81">
        <f>+'Ordenadores de Despesas'!B18</f>
      </c>
    </row>
    <row r="57" spans="4:8" ht="15">
      <c r="D57" s="41" t="s">
        <v>477</v>
      </c>
      <c r="E57" s="42" t="s">
        <v>49</v>
      </c>
      <c r="F57" s="39" t="s">
        <v>53</v>
      </c>
      <c r="H57" s="81">
        <f>+'Ordenadores de Despesas'!B19</f>
      </c>
    </row>
    <row r="58" spans="4:8" ht="15">
      <c r="D58" s="41" t="s">
        <v>477</v>
      </c>
      <c r="E58" s="42" t="s">
        <v>49</v>
      </c>
      <c r="F58" s="39" t="s">
        <v>54</v>
      </c>
      <c r="H58" s="81">
        <f>+'Ordenadores de Despesas'!B20</f>
        <v>0</v>
      </c>
    </row>
    <row r="59" spans="4:8" ht="15">
      <c r="D59" s="41" t="s">
        <v>477</v>
      </c>
      <c r="E59" s="42" t="s">
        <v>49</v>
      </c>
      <c r="F59" s="39" t="s">
        <v>55</v>
      </c>
      <c r="H59" s="81">
        <f>+'Ordenadores de Despesas'!B21</f>
        <v>0</v>
      </c>
    </row>
    <row r="60" spans="4:8" ht="15">
      <c r="D60" s="41" t="s">
        <v>477</v>
      </c>
      <c r="E60" s="42" t="s">
        <v>49</v>
      </c>
      <c r="F60" s="39" t="s">
        <v>56</v>
      </c>
      <c r="H60" s="81">
        <f>+'Ordenadores de Despesas'!B22</f>
        <v>0</v>
      </c>
    </row>
    <row r="61" spans="4:8" ht="15">
      <c r="D61" s="41" t="s">
        <v>477</v>
      </c>
      <c r="E61" s="42" t="s">
        <v>49</v>
      </c>
      <c r="F61" s="39" t="s">
        <v>57</v>
      </c>
      <c r="H61" s="81">
        <f>+'Ordenadores de Despesas'!B23</f>
        <v>0</v>
      </c>
    </row>
    <row r="62" spans="4:8" ht="15">
      <c r="D62" s="41" t="s">
        <v>477</v>
      </c>
      <c r="E62" s="42" t="s">
        <v>49</v>
      </c>
      <c r="F62" s="39" t="s">
        <v>58</v>
      </c>
      <c r="H62" s="81">
        <f>+'Ordenadores de Despesas'!B24</f>
        <v>0</v>
      </c>
    </row>
    <row r="63" spans="4:8" ht="15">
      <c r="D63" s="41" t="s">
        <v>477</v>
      </c>
      <c r="E63" s="42" t="s">
        <v>49</v>
      </c>
      <c r="F63" s="39" t="s">
        <v>59</v>
      </c>
      <c r="H63" s="81">
        <f>+'Ordenadores de Despesas'!B25</f>
        <v>0</v>
      </c>
    </row>
    <row r="64" spans="4:8" ht="15">
      <c r="D64" s="41" t="s">
        <v>477</v>
      </c>
      <c r="E64" s="42" t="s">
        <v>49</v>
      </c>
      <c r="F64" s="39" t="s">
        <v>60</v>
      </c>
      <c r="H64" s="81">
        <f>+'Ordenadores de Despesas'!B26</f>
        <v>0</v>
      </c>
    </row>
    <row r="65" spans="4:8" ht="15">
      <c r="D65" s="41" t="s">
        <v>477</v>
      </c>
      <c r="E65" s="42" t="s">
        <v>49</v>
      </c>
      <c r="F65" s="39" t="s">
        <v>61</v>
      </c>
      <c r="H65" s="81">
        <f>+'Ordenadores de Despesas'!B27</f>
        <v>0</v>
      </c>
    </row>
    <row r="66" spans="4:8" ht="15">
      <c r="D66" s="41" t="s">
        <v>477</v>
      </c>
      <c r="E66" s="42" t="s">
        <v>49</v>
      </c>
      <c r="F66" s="39" t="s">
        <v>62</v>
      </c>
      <c r="H66" s="81">
        <f>+'Ordenadores de Despesas'!B28</f>
        <v>0</v>
      </c>
    </row>
    <row r="67" spans="4:8" ht="15">
      <c r="D67" s="41" t="s">
        <v>477</v>
      </c>
      <c r="E67" s="42" t="s">
        <v>49</v>
      </c>
      <c r="F67" s="39" t="s">
        <v>63</v>
      </c>
      <c r="H67" s="81">
        <f>+'Ordenadores de Despesas'!B29</f>
        <v>0</v>
      </c>
    </row>
    <row r="68" spans="4:8" ht="15">
      <c r="D68" s="41" t="s">
        <v>477</v>
      </c>
      <c r="E68" s="42" t="s">
        <v>49</v>
      </c>
      <c r="F68" s="39" t="s">
        <v>64</v>
      </c>
      <c r="H68" s="81">
        <f>+'Ordenadores de Despesas'!B30</f>
        <v>0</v>
      </c>
    </row>
    <row r="69" spans="4:8" ht="15">
      <c r="D69" s="41" t="s">
        <v>477</v>
      </c>
      <c r="E69" s="42" t="s">
        <v>49</v>
      </c>
      <c r="F69" s="39" t="s">
        <v>65</v>
      </c>
      <c r="H69" s="81">
        <f>+'Ordenadores de Despesas'!B31</f>
        <v>0</v>
      </c>
    </row>
    <row r="70" spans="4:8" ht="15">
      <c r="D70" s="41" t="s">
        <v>477</v>
      </c>
      <c r="E70" s="42" t="s">
        <v>49</v>
      </c>
      <c r="F70" s="39" t="s">
        <v>66</v>
      </c>
      <c r="H70" s="81">
        <f>+'Ordenadores de Despesas'!B32</f>
        <v>0</v>
      </c>
    </row>
    <row r="71" spans="4:8" ht="15">
      <c r="D71" s="41" t="s">
        <v>477</v>
      </c>
      <c r="E71" s="42" t="s">
        <v>49</v>
      </c>
      <c r="F71" s="39" t="s">
        <v>67</v>
      </c>
      <c r="H71" s="81">
        <f>+'Ordenadores de Despesas'!B33</f>
        <v>0</v>
      </c>
    </row>
    <row r="72" spans="4:8" ht="15">
      <c r="D72" s="41" t="s">
        <v>477</v>
      </c>
      <c r="E72" s="42" t="s">
        <v>49</v>
      </c>
      <c r="F72" s="39" t="s">
        <v>68</v>
      </c>
      <c r="H72" s="81">
        <f>+'Ordenadores de Despesas'!B34</f>
        <v>0</v>
      </c>
    </row>
    <row r="73" spans="4:8" ht="15">
      <c r="D73" s="41" t="s">
        <v>477</v>
      </c>
      <c r="E73" s="42" t="s">
        <v>49</v>
      </c>
      <c r="F73" s="39" t="s">
        <v>69</v>
      </c>
      <c r="H73" s="81">
        <f>+'Ordenadores de Despesas'!B35</f>
        <v>0</v>
      </c>
    </row>
    <row r="74" spans="4:8" ht="15">
      <c r="D74" s="41" t="s">
        <v>477</v>
      </c>
      <c r="E74" s="42" t="s">
        <v>49</v>
      </c>
      <c r="F74" s="39" t="s">
        <v>70</v>
      </c>
      <c r="H74" s="81" t="str">
        <f>+'Ordenadores de Despesas'!C16</f>
        <v>Presidente</v>
      </c>
    </row>
    <row r="75" spans="4:8" ht="15">
      <c r="D75" s="41" t="s">
        <v>477</v>
      </c>
      <c r="E75" s="42" t="s">
        <v>49</v>
      </c>
      <c r="F75" s="39" t="s">
        <v>71</v>
      </c>
      <c r="H75" s="81">
        <f>+'Ordenadores de Despesas'!C17</f>
        <v>0</v>
      </c>
    </row>
    <row r="76" spans="4:8" ht="15">
      <c r="D76" s="41" t="s">
        <v>477</v>
      </c>
      <c r="E76" s="42" t="s">
        <v>49</v>
      </c>
      <c r="F76" s="39" t="s">
        <v>72</v>
      </c>
      <c r="H76" s="81">
        <f>+'Ordenadores de Despesas'!C18</f>
        <v>0</v>
      </c>
    </row>
    <row r="77" spans="4:8" ht="15">
      <c r="D77" s="41" t="s">
        <v>477</v>
      </c>
      <c r="E77" s="42" t="s">
        <v>49</v>
      </c>
      <c r="F77" s="39" t="s">
        <v>73</v>
      </c>
      <c r="H77" s="81">
        <f>+'Ordenadores de Despesas'!C19</f>
        <v>0</v>
      </c>
    </row>
    <row r="78" spans="4:8" ht="15">
      <c r="D78" s="41" t="s">
        <v>477</v>
      </c>
      <c r="E78" s="42" t="s">
        <v>49</v>
      </c>
      <c r="F78" s="39" t="s">
        <v>74</v>
      </c>
      <c r="H78" s="81">
        <f>+'Ordenadores de Despesas'!C20</f>
        <v>0</v>
      </c>
    </row>
    <row r="79" spans="4:8" ht="15">
      <c r="D79" s="41" t="s">
        <v>477</v>
      </c>
      <c r="E79" s="42" t="s">
        <v>49</v>
      </c>
      <c r="F79" s="39" t="s">
        <v>75</v>
      </c>
      <c r="H79" s="81">
        <f>+'Ordenadores de Despesas'!C21</f>
        <v>0</v>
      </c>
    </row>
    <row r="80" spans="4:8" ht="15">
      <c r="D80" s="41" t="s">
        <v>477</v>
      </c>
      <c r="E80" s="42" t="s">
        <v>49</v>
      </c>
      <c r="F80" s="39" t="s">
        <v>76</v>
      </c>
      <c r="H80" s="81">
        <f>+'Ordenadores de Despesas'!C22</f>
        <v>0</v>
      </c>
    </row>
    <row r="81" spans="4:8" ht="15">
      <c r="D81" s="41" t="s">
        <v>477</v>
      </c>
      <c r="E81" s="42" t="s">
        <v>49</v>
      </c>
      <c r="F81" s="39" t="s">
        <v>77</v>
      </c>
      <c r="H81" s="81">
        <f>+'Ordenadores de Despesas'!C23</f>
        <v>0</v>
      </c>
    </row>
    <row r="82" spans="4:8" ht="15">
      <c r="D82" s="41" t="s">
        <v>477</v>
      </c>
      <c r="E82" s="42" t="s">
        <v>49</v>
      </c>
      <c r="F82" s="39" t="s">
        <v>78</v>
      </c>
      <c r="H82" s="81">
        <f>+'Ordenadores de Despesas'!C24</f>
        <v>0</v>
      </c>
    </row>
    <row r="83" spans="4:8" ht="15">
      <c r="D83" s="41" t="s">
        <v>477</v>
      </c>
      <c r="E83" s="42" t="s">
        <v>49</v>
      </c>
      <c r="F83" s="39" t="s">
        <v>79</v>
      </c>
      <c r="H83" s="81">
        <f>+'Ordenadores de Despesas'!C25</f>
        <v>0</v>
      </c>
    </row>
    <row r="84" spans="4:8" ht="15">
      <c r="D84" s="41" t="s">
        <v>477</v>
      </c>
      <c r="E84" s="42" t="s">
        <v>49</v>
      </c>
      <c r="F84" s="39" t="s">
        <v>80</v>
      </c>
      <c r="H84" s="81">
        <f>+'Ordenadores de Despesas'!C26</f>
        <v>0</v>
      </c>
    </row>
    <row r="85" spans="4:8" ht="15">
      <c r="D85" s="41" t="s">
        <v>477</v>
      </c>
      <c r="E85" s="42" t="s">
        <v>49</v>
      </c>
      <c r="F85" s="39" t="s">
        <v>81</v>
      </c>
      <c r="H85" s="81">
        <f>+'Ordenadores de Despesas'!C27</f>
        <v>0</v>
      </c>
    </row>
    <row r="86" spans="4:8" ht="15">
      <c r="D86" s="41" t="s">
        <v>477</v>
      </c>
      <c r="E86" s="42" t="s">
        <v>49</v>
      </c>
      <c r="F86" s="39" t="s">
        <v>82</v>
      </c>
      <c r="H86" s="81">
        <f>+'Ordenadores de Despesas'!C28</f>
        <v>0</v>
      </c>
    </row>
    <row r="87" spans="4:8" ht="15">
      <c r="D87" s="41" t="s">
        <v>477</v>
      </c>
      <c r="E87" s="42" t="s">
        <v>49</v>
      </c>
      <c r="F87" s="39" t="s">
        <v>83</v>
      </c>
      <c r="H87" s="81">
        <f>+'Ordenadores de Despesas'!C29</f>
        <v>0</v>
      </c>
    </row>
    <row r="88" spans="4:8" ht="15">
      <c r="D88" s="41" t="s">
        <v>477</v>
      </c>
      <c r="E88" s="42" t="s">
        <v>49</v>
      </c>
      <c r="F88" s="39" t="s">
        <v>84</v>
      </c>
      <c r="H88" s="81">
        <f>+'Ordenadores de Despesas'!C30</f>
        <v>0</v>
      </c>
    </row>
    <row r="89" spans="4:8" ht="15">
      <c r="D89" s="41" t="s">
        <v>477</v>
      </c>
      <c r="E89" s="42" t="s">
        <v>49</v>
      </c>
      <c r="F89" s="39" t="s">
        <v>85</v>
      </c>
      <c r="H89" s="81">
        <f>+'Ordenadores de Despesas'!C31</f>
        <v>0</v>
      </c>
    </row>
    <row r="90" spans="4:8" ht="15">
      <c r="D90" s="41" t="s">
        <v>477</v>
      </c>
      <c r="E90" s="42" t="s">
        <v>49</v>
      </c>
      <c r="F90" s="39" t="s">
        <v>86</v>
      </c>
      <c r="H90" s="81">
        <f>+'Ordenadores de Despesas'!C32</f>
        <v>0</v>
      </c>
    </row>
    <row r="91" spans="4:8" ht="15">
      <c r="D91" s="41" t="s">
        <v>477</v>
      </c>
      <c r="E91" s="42" t="s">
        <v>49</v>
      </c>
      <c r="F91" s="39" t="s">
        <v>87</v>
      </c>
      <c r="H91" s="81">
        <f>+'Ordenadores de Despesas'!C33</f>
        <v>0</v>
      </c>
    </row>
    <row r="92" spans="4:8" ht="15">
      <c r="D92" s="41" t="s">
        <v>477</v>
      </c>
      <c r="E92" s="42" t="s">
        <v>49</v>
      </c>
      <c r="F92" s="39" t="s">
        <v>88</v>
      </c>
      <c r="H92" s="81">
        <f>+'Ordenadores de Despesas'!C34</f>
        <v>0</v>
      </c>
    </row>
    <row r="93" spans="4:8" ht="15">
      <c r="D93" s="41" t="s">
        <v>477</v>
      </c>
      <c r="E93" s="42" t="s">
        <v>49</v>
      </c>
      <c r="F93" s="39" t="s">
        <v>89</v>
      </c>
      <c r="H93" s="81">
        <f>+'Ordenadores de Despesas'!C35</f>
        <v>0</v>
      </c>
    </row>
    <row r="94" spans="4:8" ht="15">
      <c r="D94" s="41" t="s">
        <v>477</v>
      </c>
      <c r="E94" s="42" t="s">
        <v>49</v>
      </c>
      <c r="F94" s="39" t="s">
        <v>90</v>
      </c>
      <c r="H94" s="81" t="str">
        <f>+'Ordenadores de Despesas'!D16</f>
        <v>Portaria 015/2013</v>
      </c>
    </row>
    <row r="95" spans="4:8" ht="15">
      <c r="D95" s="41" t="s">
        <v>477</v>
      </c>
      <c r="E95" s="42" t="s">
        <v>49</v>
      </c>
      <c r="F95" s="39" t="s">
        <v>91</v>
      </c>
      <c r="H95" s="81">
        <f>+'Ordenadores de Despesas'!D17</f>
        <v>0</v>
      </c>
    </row>
    <row r="96" spans="4:8" ht="15">
      <c r="D96" s="41" t="s">
        <v>477</v>
      </c>
      <c r="E96" s="42" t="s">
        <v>49</v>
      </c>
      <c r="F96" s="39" t="s">
        <v>92</v>
      </c>
      <c r="H96" s="81">
        <f>+'Ordenadores de Despesas'!D18</f>
        <v>0</v>
      </c>
    </row>
    <row r="97" spans="4:8" ht="15">
      <c r="D97" s="41" t="s">
        <v>477</v>
      </c>
      <c r="E97" s="42" t="s">
        <v>49</v>
      </c>
      <c r="F97" s="39" t="s">
        <v>93</v>
      </c>
      <c r="H97" s="81">
        <f>+'Ordenadores de Despesas'!D19</f>
        <v>0</v>
      </c>
    </row>
    <row r="98" spans="4:8" ht="15">
      <c r="D98" s="41" t="s">
        <v>477</v>
      </c>
      <c r="E98" s="42" t="s">
        <v>49</v>
      </c>
      <c r="F98" s="39" t="s">
        <v>94</v>
      </c>
      <c r="H98" s="81">
        <f>+'Ordenadores de Despesas'!D20</f>
        <v>0</v>
      </c>
    </row>
    <row r="99" spans="4:8" ht="15">
      <c r="D99" s="41" t="s">
        <v>477</v>
      </c>
      <c r="E99" s="42" t="s">
        <v>49</v>
      </c>
      <c r="F99" s="39" t="s">
        <v>95</v>
      </c>
      <c r="H99" s="81">
        <f>+'Ordenadores de Despesas'!D21</f>
        <v>0</v>
      </c>
    </row>
    <row r="100" spans="4:8" ht="15">
      <c r="D100" s="41" t="s">
        <v>477</v>
      </c>
      <c r="E100" s="42" t="s">
        <v>49</v>
      </c>
      <c r="F100" s="39" t="s">
        <v>96</v>
      </c>
      <c r="H100" s="81">
        <f>+'Ordenadores de Despesas'!D22</f>
        <v>0</v>
      </c>
    </row>
    <row r="101" spans="4:8" ht="15">
      <c r="D101" s="41" t="s">
        <v>477</v>
      </c>
      <c r="E101" s="42" t="s">
        <v>49</v>
      </c>
      <c r="F101" s="39" t="s">
        <v>97</v>
      </c>
      <c r="H101" s="81">
        <f>+'Ordenadores de Despesas'!D23</f>
        <v>0</v>
      </c>
    </row>
    <row r="102" spans="4:8" ht="15">
      <c r="D102" s="41" t="s">
        <v>477</v>
      </c>
      <c r="E102" s="42" t="s">
        <v>49</v>
      </c>
      <c r="F102" s="39" t="s">
        <v>98</v>
      </c>
      <c r="H102" s="81">
        <f>+'Ordenadores de Despesas'!D24</f>
        <v>0</v>
      </c>
    </row>
    <row r="103" spans="4:8" ht="15">
      <c r="D103" s="41" t="s">
        <v>477</v>
      </c>
      <c r="E103" s="42" t="s">
        <v>49</v>
      </c>
      <c r="F103" s="39" t="s">
        <v>99</v>
      </c>
      <c r="H103" s="81">
        <f>+'Ordenadores de Despesas'!D25</f>
        <v>0</v>
      </c>
    </row>
    <row r="104" spans="4:8" ht="15">
      <c r="D104" s="41" t="s">
        <v>477</v>
      </c>
      <c r="E104" s="42" t="s">
        <v>49</v>
      </c>
      <c r="F104" s="39" t="s">
        <v>100</v>
      </c>
      <c r="H104" s="81">
        <f>+'Ordenadores de Despesas'!D26</f>
        <v>0</v>
      </c>
    </row>
    <row r="105" spans="4:8" ht="15">
      <c r="D105" s="41" t="s">
        <v>477</v>
      </c>
      <c r="E105" s="42" t="s">
        <v>49</v>
      </c>
      <c r="F105" s="39" t="s">
        <v>101</v>
      </c>
      <c r="H105" s="81">
        <f>+'Ordenadores de Despesas'!D27</f>
        <v>0</v>
      </c>
    </row>
    <row r="106" spans="4:8" ht="15">
      <c r="D106" s="41" t="s">
        <v>477</v>
      </c>
      <c r="E106" s="42" t="s">
        <v>49</v>
      </c>
      <c r="F106" s="39" t="s">
        <v>102</v>
      </c>
      <c r="H106" s="81">
        <f>+'Ordenadores de Despesas'!D28</f>
        <v>0</v>
      </c>
    </row>
    <row r="107" spans="4:8" ht="15">
      <c r="D107" s="41" t="s">
        <v>477</v>
      </c>
      <c r="E107" s="42" t="s">
        <v>49</v>
      </c>
      <c r="F107" s="39" t="s">
        <v>103</v>
      </c>
      <c r="H107" s="81">
        <f>+'Ordenadores de Despesas'!D29</f>
        <v>0</v>
      </c>
    </row>
    <row r="108" spans="4:8" ht="15">
      <c r="D108" s="41" t="s">
        <v>477</v>
      </c>
      <c r="E108" s="42" t="s">
        <v>49</v>
      </c>
      <c r="F108" s="39" t="s">
        <v>104</v>
      </c>
      <c r="H108" s="81">
        <f>+'Ordenadores de Despesas'!D30</f>
        <v>0</v>
      </c>
    </row>
    <row r="109" spans="4:8" ht="15">
      <c r="D109" s="41" t="s">
        <v>477</v>
      </c>
      <c r="E109" s="42" t="s">
        <v>49</v>
      </c>
      <c r="F109" s="39" t="s">
        <v>105</v>
      </c>
      <c r="H109" s="81">
        <f>+'Ordenadores de Despesas'!D31</f>
        <v>0</v>
      </c>
    </row>
    <row r="110" spans="4:8" ht="15">
      <c r="D110" s="41" t="s">
        <v>477</v>
      </c>
      <c r="E110" s="42" t="s">
        <v>49</v>
      </c>
      <c r="F110" s="39" t="s">
        <v>106</v>
      </c>
      <c r="H110" s="81">
        <f>+'Ordenadores de Despesas'!D32</f>
        <v>0</v>
      </c>
    </row>
    <row r="111" spans="4:8" ht="15">
      <c r="D111" s="41" t="s">
        <v>477</v>
      </c>
      <c r="E111" s="42" t="s">
        <v>49</v>
      </c>
      <c r="F111" s="39" t="s">
        <v>107</v>
      </c>
      <c r="H111" s="81">
        <f>+'Ordenadores de Despesas'!D33</f>
        <v>0</v>
      </c>
    </row>
    <row r="112" spans="4:8" ht="15">
      <c r="D112" s="41" t="s">
        <v>477</v>
      </c>
      <c r="E112" s="42" t="s">
        <v>49</v>
      </c>
      <c r="F112" s="39" t="s">
        <v>108</v>
      </c>
      <c r="H112" s="81">
        <f>+'Ordenadores de Despesas'!D34</f>
        <v>0</v>
      </c>
    </row>
    <row r="113" spans="4:8" ht="15">
      <c r="D113" s="41" t="s">
        <v>477</v>
      </c>
      <c r="E113" s="42" t="s">
        <v>49</v>
      </c>
      <c r="F113" s="39" t="s">
        <v>109</v>
      </c>
      <c r="H113" s="81">
        <f>+'Ordenadores de Despesas'!D35</f>
        <v>0</v>
      </c>
    </row>
    <row r="114" spans="4:8" ht="15">
      <c r="D114" s="41" t="s">
        <v>477</v>
      </c>
      <c r="E114" s="42" t="s">
        <v>49</v>
      </c>
      <c r="F114" s="39" t="s">
        <v>110</v>
      </c>
      <c r="H114" s="131">
        <f>+'Ordenadores de Despesas'!E16</f>
        <v>87144654772</v>
      </c>
    </row>
    <row r="115" spans="4:8" ht="15">
      <c r="D115" s="41" t="s">
        <v>477</v>
      </c>
      <c r="E115" s="42" t="s">
        <v>49</v>
      </c>
      <c r="F115" s="39" t="s">
        <v>111</v>
      </c>
      <c r="H115" s="131">
        <f>+'Ordenadores de Despesas'!E17</f>
        <v>0</v>
      </c>
    </row>
    <row r="116" spans="4:8" ht="15">
      <c r="D116" s="41" t="s">
        <v>477</v>
      </c>
      <c r="E116" s="42" t="s">
        <v>49</v>
      </c>
      <c r="F116" s="39" t="s">
        <v>112</v>
      </c>
      <c r="H116" s="131">
        <f>+'Ordenadores de Despesas'!E18</f>
        <v>0</v>
      </c>
    </row>
    <row r="117" spans="4:8" ht="15">
      <c r="D117" s="41" t="s">
        <v>477</v>
      </c>
      <c r="E117" s="42" t="s">
        <v>49</v>
      </c>
      <c r="F117" s="39" t="s">
        <v>113</v>
      </c>
      <c r="H117" s="131">
        <f>+'Ordenadores de Despesas'!E19</f>
        <v>0</v>
      </c>
    </row>
    <row r="118" spans="4:8" ht="15">
      <c r="D118" s="41" t="s">
        <v>477</v>
      </c>
      <c r="E118" s="42" t="s">
        <v>49</v>
      </c>
      <c r="F118" s="39" t="s">
        <v>114</v>
      </c>
      <c r="H118" s="131">
        <f>+'Ordenadores de Despesas'!E20</f>
        <v>0</v>
      </c>
    </row>
    <row r="119" spans="4:8" ht="15">
      <c r="D119" s="41" t="s">
        <v>477</v>
      </c>
      <c r="E119" s="42" t="s">
        <v>49</v>
      </c>
      <c r="F119" s="39" t="s">
        <v>115</v>
      </c>
      <c r="H119" s="131">
        <f>+'Ordenadores de Despesas'!E21</f>
        <v>0</v>
      </c>
    </row>
    <row r="120" spans="4:8" ht="15">
      <c r="D120" s="41" t="s">
        <v>477</v>
      </c>
      <c r="E120" s="42" t="s">
        <v>49</v>
      </c>
      <c r="F120" s="39" t="s">
        <v>116</v>
      </c>
      <c r="H120" s="131">
        <f>+'Ordenadores de Despesas'!E22</f>
        <v>0</v>
      </c>
    </row>
    <row r="121" spans="4:8" ht="15">
      <c r="D121" s="41" t="s">
        <v>477</v>
      </c>
      <c r="E121" s="42" t="s">
        <v>49</v>
      </c>
      <c r="F121" s="39" t="s">
        <v>117</v>
      </c>
      <c r="H121" s="131">
        <f>+'Ordenadores de Despesas'!E23</f>
        <v>0</v>
      </c>
    </row>
    <row r="122" spans="4:8" ht="15">
      <c r="D122" s="41" t="s">
        <v>477</v>
      </c>
      <c r="E122" s="42" t="s">
        <v>49</v>
      </c>
      <c r="F122" s="39" t="s">
        <v>118</v>
      </c>
      <c r="H122" s="131">
        <f>+'Ordenadores de Despesas'!E24</f>
        <v>0</v>
      </c>
    </row>
    <row r="123" spans="4:8" ht="15">
      <c r="D123" s="41" t="s">
        <v>477</v>
      </c>
      <c r="E123" s="42" t="s">
        <v>49</v>
      </c>
      <c r="F123" s="39" t="s">
        <v>119</v>
      </c>
      <c r="H123" s="131">
        <f>+'Ordenadores de Despesas'!E25</f>
        <v>0</v>
      </c>
    </row>
    <row r="124" spans="4:8" ht="15">
      <c r="D124" s="41" t="s">
        <v>477</v>
      </c>
      <c r="E124" s="42" t="s">
        <v>49</v>
      </c>
      <c r="F124" s="39" t="s">
        <v>120</v>
      </c>
      <c r="H124" s="131">
        <f>+'Ordenadores de Despesas'!E26</f>
        <v>0</v>
      </c>
    </row>
    <row r="125" spans="4:8" ht="15">
      <c r="D125" s="41" t="s">
        <v>477</v>
      </c>
      <c r="E125" s="42" t="s">
        <v>49</v>
      </c>
      <c r="F125" s="39" t="s">
        <v>121</v>
      </c>
      <c r="H125" s="131">
        <f>+'Ordenadores de Despesas'!E27</f>
        <v>0</v>
      </c>
    </row>
    <row r="126" spans="4:8" ht="15">
      <c r="D126" s="41" t="s">
        <v>477</v>
      </c>
      <c r="E126" s="42" t="s">
        <v>49</v>
      </c>
      <c r="F126" s="39" t="s">
        <v>122</v>
      </c>
      <c r="H126" s="131">
        <f>+'Ordenadores de Despesas'!E28</f>
        <v>0</v>
      </c>
    </row>
    <row r="127" spans="4:8" ht="15">
      <c r="D127" s="41" t="s">
        <v>477</v>
      </c>
      <c r="E127" s="42" t="s">
        <v>49</v>
      </c>
      <c r="F127" s="39" t="s">
        <v>123</v>
      </c>
      <c r="H127" s="131">
        <f>+'Ordenadores de Despesas'!E29</f>
        <v>0</v>
      </c>
    </row>
    <row r="128" spans="4:8" ht="15">
      <c r="D128" s="41" t="s">
        <v>477</v>
      </c>
      <c r="E128" s="42" t="s">
        <v>49</v>
      </c>
      <c r="F128" s="39" t="s">
        <v>124</v>
      </c>
      <c r="H128" s="131">
        <f>+'Ordenadores de Despesas'!E30</f>
        <v>0</v>
      </c>
    </row>
    <row r="129" spans="4:8" ht="15">
      <c r="D129" s="41" t="s">
        <v>477</v>
      </c>
      <c r="E129" s="42" t="s">
        <v>49</v>
      </c>
      <c r="F129" s="39" t="s">
        <v>125</v>
      </c>
      <c r="H129" s="131">
        <f>+'Ordenadores de Despesas'!E31</f>
        <v>0</v>
      </c>
    </row>
    <row r="130" spans="4:8" ht="15">
      <c r="D130" s="41" t="s">
        <v>477</v>
      </c>
      <c r="E130" s="42" t="s">
        <v>49</v>
      </c>
      <c r="F130" s="39" t="s">
        <v>126</v>
      </c>
      <c r="H130" s="131">
        <f>+'Ordenadores de Despesas'!E32</f>
        <v>0</v>
      </c>
    </row>
    <row r="131" spans="4:8" ht="15">
      <c r="D131" s="41" t="s">
        <v>477</v>
      </c>
      <c r="E131" s="42" t="s">
        <v>49</v>
      </c>
      <c r="F131" s="39" t="s">
        <v>127</v>
      </c>
      <c r="H131" s="131">
        <f>+'Ordenadores de Despesas'!E33</f>
        <v>0</v>
      </c>
    </row>
    <row r="132" spans="4:8" ht="15">
      <c r="D132" s="41" t="s">
        <v>477</v>
      </c>
      <c r="E132" s="42" t="s">
        <v>49</v>
      </c>
      <c r="F132" s="39" t="s">
        <v>128</v>
      </c>
      <c r="H132" s="131">
        <f>+'Ordenadores de Despesas'!E34</f>
        <v>0</v>
      </c>
    </row>
    <row r="133" spans="4:8" ht="15">
      <c r="D133" s="41" t="s">
        <v>477</v>
      </c>
      <c r="E133" s="42" t="s">
        <v>49</v>
      </c>
      <c r="F133" s="39" t="s">
        <v>129</v>
      </c>
      <c r="H133" s="131">
        <f>+'Ordenadores de Despesas'!E35</f>
        <v>0</v>
      </c>
    </row>
    <row r="134" spans="4:8" ht="15">
      <c r="D134" s="41" t="s">
        <v>477</v>
      </c>
      <c r="E134" s="42" t="s">
        <v>49</v>
      </c>
      <c r="F134" s="39" t="s">
        <v>130</v>
      </c>
      <c r="H134" s="81" t="str">
        <f>+'Ordenadores de Despesas'!F16</f>
        <v>Solteira</v>
      </c>
    </row>
    <row r="135" spans="4:8" ht="15">
      <c r="D135" s="41" t="s">
        <v>477</v>
      </c>
      <c r="E135" s="42" t="s">
        <v>49</v>
      </c>
      <c r="F135" s="39" t="s">
        <v>131</v>
      </c>
      <c r="H135" s="81">
        <f>+'Ordenadores de Despesas'!F17</f>
      </c>
    </row>
    <row r="136" spans="4:8" ht="15">
      <c r="D136" s="41" t="s">
        <v>477</v>
      </c>
      <c r="E136" s="42" t="s">
        <v>49</v>
      </c>
      <c r="F136" s="39" t="s">
        <v>132</v>
      </c>
      <c r="H136" s="81">
        <f>+'Ordenadores de Despesas'!F18</f>
      </c>
    </row>
    <row r="137" spans="4:8" ht="15">
      <c r="D137" s="41" t="s">
        <v>477</v>
      </c>
      <c r="E137" s="42" t="s">
        <v>49</v>
      </c>
      <c r="F137" s="39" t="s">
        <v>133</v>
      </c>
      <c r="H137" s="81">
        <f>+'Ordenadores de Despesas'!F19</f>
      </c>
    </row>
    <row r="138" spans="4:8" ht="15">
      <c r="D138" s="41" t="s">
        <v>477</v>
      </c>
      <c r="E138" s="42" t="s">
        <v>49</v>
      </c>
      <c r="F138" s="39" t="s">
        <v>134</v>
      </c>
      <c r="H138" s="81">
        <f>+'Ordenadores de Despesas'!F20</f>
        <v>0</v>
      </c>
    </row>
    <row r="139" spans="4:8" ht="15">
      <c r="D139" s="41" t="s">
        <v>477</v>
      </c>
      <c r="E139" s="42" t="s">
        <v>49</v>
      </c>
      <c r="F139" s="39" t="s">
        <v>135</v>
      </c>
      <c r="H139" s="81">
        <f>+'Ordenadores de Despesas'!F21</f>
        <v>0</v>
      </c>
    </row>
    <row r="140" spans="4:8" ht="15">
      <c r="D140" s="41" t="s">
        <v>477</v>
      </c>
      <c r="E140" s="42" t="s">
        <v>49</v>
      </c>
      <c r="F140" s="39" t="s">
        <v>136</v>
      </c>
      <c r="H140" s="81">
        <f>+'Ordenadores de Despesas'!F22</f>
        <v>0</v>
      </c>
    </row>
    <row r="141" spans="4:8" ht="15">
      <c r="D141" s="41" t="s">
        <v>477</v>
      </c>
      <c r="E141" s="42" t="s">
        <v>49</v>
      </c>
      <c r="F141" s="39" t="s">
        <v>137</v>
      </c>
      <c r="H141" s="81">
        <f>+'Ordenadores de Despesas'!F23</f>
        <v>0</v>
      </c>
    </row>
    <row r="142" spans="4:8" ht="15">
      <c r="D142" s="41" t="s">
        <v>477</v>
      </c>
      <c r="E142" s="42" t="s">
        <v>49</v>
      </c>
      <c r="F142" s="39" t="s">
        <v>138</v>
      </c>
      <c r="H142" s="81">
        <f>+'Ordenadores de Despesas'!F24</f>
        <v>0</v>
      </c>
    </row>
    <row r="143" spans="4:8" ht="15">
      <c r="D143" s="41" t="s">
        <v>477</v>
      </c>
      <c r="E143" s="42" t="s">
        <v>49</v>
      </c>
      <c r="F143" s="39" t="s">
        <v>139</v>
      </c>
      <c r="H143" s="81">
        <f>+'Ordenadores de Despesas'!F25</f>
        <v>0</v>
      </c>
    </row>
    <row r="144" spans="4:8" ht="15">
      <c r="D144" s="41" t="s">
        <v>477</v>
      </c>
      <c r="E144" s="42" t="s">
        <v>49</v>
      </c>
      <c r="F144" s="39" t="s">
        <v>140</v>
      </c>
      <c r="H144" s="81">
        <f>+'Ordenadores de Despesas'!F26</f>
        <v>0</v>
      </c>
    </row>
    <row r="145" spans="4:8" ht="15">
      <c r="D145" s="41" t="s">
        <v>477</v>
      </c>
      <c r="E145" s="42" t="s">
        <v>49</v>
      </c>
      <c r="F145" s="39" t="s">
        <v>141</v>
      </c>
      <c r="H145" s="81">
        <f>+'Ordenadores de Despesas'!F27</f>
        <v>0</v>
      </c>
    </row>
    <row r="146" spans="4:8" ht="15">
      <c r="D146" s="41" t="s">
        <v>477</v>
      </c>
      <c r="E146" s="42" t="s">
        <v>49</v>
      </c>
      <c r="F146" s="39" t="s">
        <v>142</v>
      </c>
      <c r="H146" s="81">
        <f>+'Ordenadores de Despesas'!F28</f>
        <v>0</v>
      </c>
    </row>
    <row r="147" spans="4:8" ht="15">
      <c r="D147" s="41" t="s">
        <v>477</v>
      </c>
      <c r="E147" s="42" t="s">
        <v>49</v>
      </c>
      <c r="F147" s="39" t="s">
        <v>143</v>
      </c>
      <c r="H147" s="81">
        <f>+'Ordenadores de Despesas'!F29</f>
        <v>0</v>
      </c>
    </row>
    <row r="148" spans="4:8" ht="15">
      <c r="D148" s="41" t="s">
        <v>477</v>
      </c>
      <c r="E148" s="42" t="s">
        <v>49</v>
      </c>
      <c r="F148" s="39" t="s">
        <v>144</v>
      </c>
      <c r="H148" s="81">
        <f>+'Ordenadores de Despesas'!F30</f>
        <v>0</v>
      </c>
    </row>
    <row r="149" spans="4:8" ht="15">
      <c r="D149" s="41" t="s">
        <v>477</v>
      </c>
      <c r="E149" s="42" t="s">
        <v>49</v>
      </c>
      <c r="F149" s="39" t="s">
        <v>145</v>
      </c>
      <c r="H149" s="81">
        <f>+'Ordenadores de Despesas'!F31</f>
        <v>0</v>
      </c>
    </row>
    <row r="150" spans="4:8" ht="15">
      <c r="D150" s="41" t="s">
        <v>477</v>
      </c>
      <c r="E150" s="42" t="s">
        <v>49</v>
      </c>
      <c r="F150" s="39" t="s">
        <v>146</v>
      </c>
      <c r="H150" s="81">
        <f>+'Ordenadores de Despesas'!F32</f>
        <v>0</v>
      </c>
    </row>
    <row r="151" spans="4:8" ht="15">
      <c r="D151" s="41" t="s">
        <v>477</v>
      </c>
      <c r="E151" s="42" t="s">
        <v>49</v>
      </c>
      <c r="F151" s="39" t="s">
        <v>147</v>
      </c>
      <c r="H151" s="81">
        <f>+'Ordenadores de Despesas'!F33</f>
        <v>0</v>
      </c>
    </row>
    <row r="152" spans="4:8" ht="15">
      <c r="D152" s="41" t="s">
        <v>477</v>
      </c>
      <c r="E152" s="42" t="s">
        <v>49</v>
      </c>
      <c r="F152" s="39" t="s">
        <v>148</v>
      </c>
      <c r="H152" s="81">
        <f>+'Ordenadores de Despesas'!F34</f>
        <v>0</v>
      </c>
    </row>
    <row r="153" spans="4:8" ht="15">
      <c r="D153" s="41" t="s">
        <v>477</v>
      </c>
      <c r="E153" s="42" t="s">
        <v>49</v>
      </c>
      <c r="F153" s="39" t="s">
        <v>149</v>
      </c>
      <c r="H153" s="81">
        <f>+'Ordenadores de Despesas'!F35</f>
        <v>0</v>
      </c>
    </row>
    <row r="154" spans="4:8" ht="15">
      <c r="D154" s="41" t="s">
        <v>477</v>
      </c>
      <c r="E154" s="42" t="s">
        <v>49</v>
      </c>
      <c r="F154" s="39" t="s">
        <v>150</v>
      </c>
      <c r="H154" s="81" t="str">
        <f>+'Ordenadores de Despesas'!G16</f>
        <v>Rua Mario Gomes de Moura,32. Centro- Chã Grande</v>
      </c>
    </row>
    <row r="155" spans="4:8" ht="15">
      <c r="D155" s="41" t="s">
        <v>477</v>
      </c>
      <c r="E155" s="42" t="s">
        <v>49</v>
      </c>
      <c r="F155" s="39" t="s">
        <v>151</v>
      </c>
      <c r="H155" s="81">
        <f>+'Ordenadores de Despesas'!G17</f>
      </c>
    </row>
    <row r="156" spans="4:8" ht="15">
      <c r="D156" s="41" t="s">
        <v>477</v>
      </c>
      <c r="E156" s="42" t="s">
        <v>49</v>
      </c>
      <c r="F156" s="39" t="s">
        <v>152</v>
      </c>
      <c r="H156" s="81">
        <f>+'Ordenadores de Despesas'!G18</f>
      </c>
    </row>
    <row r="157" spans="4:8" ht="15">
      <c r="D157" s="41" t="s">
        <v>477</v>
      </c>
      <c r="E157" s="42" t="s">
        <v>49</v>
      </c>
      <c r="F157" s="39" t="s">
        <v>153</v>
      </c>
      <c r="H157" s="81">
        <f>+'Ordenadores de Despesas'!G19</f>
      </c>
    </row>
    <row r="158" spans="4:8" ht="15">
      <c r="D158" s="41" t="s">
        <v>477</v>
      </c>
      <c r="E158" s="42" t="s">
        <v>49</v>
      </c>
      <c r="F158" s="39" t="s">
        <v>154</v>
      </c>
      <c r="H158" s="81">
        <f>+'Ordenadores de Despesas'!G20</f>
        <v>0</v>
      </c>
    </row>
    <row r="159" spans="4:8" ht="15">
      <c r="D159" s="41" t="s">
        <v>477</v>
      </c>
      <c r="E159" s="42" t="s">
        <v>49</v>
      </c>
      <c r="F159" s="39" t="s">
        <v>155</v>
      </c>
      <c r="H159" s="81">
        <f>+'Ordenadores de Despesas'!G21</f>
        <v>0</v>
      </c>
    </row>
    <row r="160" spans="4:8" ht="15">
      <c r="D160" s="41" t="s">
        <v>477</v>
      </c>
      <c r="E160" s="42" t="s">
        <v>49</v>
      </c>
      <c r="F160" s="39" t="s">
        <v>156</v>
      </c>
      <c r="H160" s="81">
        <f>+'Ordenadores de Despesas'!G22</f>
        <v>0</v>
      </c>
    </row>
    <row r="161" spans="4:8" ht="15">
      <c r="D161" s="41" t="s">
        <v>477</v>
      </c>
      <c r="E161" s="42" t="s">
        <v>49</v>
      </c>
      <c r="F161" s="39" t="s">
        <v>157</v>
      </c>
      <c r="H161" s="81">
        <f>+'Ordenadores de Despesas'!G23</f>
        <v>0</v>
      </c>
    </row>
    <row r="162" spans="4:8" ht="15">
      <c r="D162" s="41" t="s">
        <v>477</v>
      </c>
      <c r="E162" s="42" t="s">
        <v>49</v>
      </c>
      <c r="F162" s="39" t="s">
        <v>158</v>
      </c>
      <c r="H162" s="81">
        <f>+'Ordenadores de Despesas'!G24</f>
        <v>0</v>
      </c>
    </row>
    <row r="163" spans="4:8" ht="15">
      <c r="D163" s="41" t="s">
        <v>477</v>
      </c>
      <c r="E163" s="42" t="s">
        <v>49</v>
      </c>
      <c r="F163" s="39" t="s">
        <v>159</v>
      </c>
      <c r="H163" s="81">
        <f>+'Ordenadores de Despesas'!G25</f>
        <v>0</v>
      </c>
    </row>
    <row r="164" spans="4:8" ht="15">
      <c r="D164" s="41" t="s">
        <v>477</v>
      </c>
      <c r="E164" s="42" t="s">
        <v>49</v>
      </c>
      <c r="F164" s="39" t="s">
        <v>160</v>
      </c>
      <c r="H164" s="81">
        <f>+'Ordenadores de Despesas'!G26</f>
        <v>0</v>
      </c>
    </row>
    <row r="165" spans="4:8" ht="15">
      <c r="D165" s="41" t="s">
        <v>477</v>
      </c>
      <c r="E165" s="42" t="s">
        <v>49</v>
      </c>
      <c r="F165" s="39" t="s">
        <v>161</v>
      </c>
      <c r="H165" s="81">
        <f>+'Ordenadores de Despesas'!G27</f>
        <v>0</v>
      </c>
    </row>
    <row r="166" spans="4:8" ht="15">
      <c r="D166" s="41" t="s">
        <v>477</v>
      </c>
      <c r="E166" s="42" t="s">
        <v>49</v>
      </c>
      <c r="F166" s="39" t="s">
        <v>162</v>
      </c>
      <c r="H166" s="81">
        <f>+'Ordenadores de Despesas'!G28</f>
        <v>0</v>
      </c>
    </row>
    <row r="167" spans="4:8" ht="15">
      <c r="D167" s="41" t="s">
        <v>477</v>
      </c>
      <c r="E167" s="42" t="s">
        <v>49</v>
      </c>
      <c r="F167" s="39" t="s">
        <v>163</v>
      </c>
      <c r="H167" s="81">
        <f>+'Ordenadores de Despesas'!G29</f>
        <v>0</v>
      </c>
    </row>
    <row r="168" spans="4:8" ht="15">
      <c r="D168" s="41" t="s">
        <v>477</v>
      </c>
      <c r="E168" s="42" t="s">
        <v>49</v>
      </c>
      <c r="F168" s="39" t="s">
        <v>164</v>
      </c>
      <c r="H168" s="81">
        <f>+'Ordenadores de Despesas'!G30</f>
        <v>0</v>
      </c>
    </row>
    <row r="169" spans="4:8" ht="15">
      <c r="D169" s="41" t="s">
        <v>477</v>
      </c>
      <c r="E169" s="42" t="s">
        <v>49</v>
      </c>
      <c r="F169" s="39" t="s">
        <v>165</v>
      </c>
      <c r="H169" s="81">
        <f>+'Ordenadores de Despesas'!G31</f>
        <v>0</v>
      </c>
    </row>
    <row r="170" spans="4:8" ht="15">
      <c r="D170" s="41" t="s">
        <v>477</v>
      </c>
      <c r="E170" s="42" t="s">
        <v>49</v>
      </c>
      <c r="F170" s="39" t="s">
        <v>166</v>
      </c>
      <c r="H170" s="81">
        <f>+'Ordenadores de Despesas'!G32</f>
        <v>0</v>
      </c>
    </row>
    <row r="171" spans="4:8" ht="15">
      <c r="D171" s="41" t="s">
        <v>477</v>
      </c>
      <c r="E171" s="42" t="s">
        <v>49</v>
      </c>
      <c r="F171" s="39" t="s">
        <v>167</v>
      </c>
      <c r="H171" s="81">
        <f>+'Ordenadores de Despesas'!G33</f>
        <v>0</v>
      </c>
    </row>
    <row r="172" spans="4:8" ht="15">
      <c r="D172" s="41" t="s">
        <v>477</v>
      </c>
      <c r="E172" s="42" t="s">
        <v>49</v>
      </c>
      <c r="F172" s="39" t="s">
        <v>168</v>
      </c>
      <c r="H172" s="81">
        <f>+'Ordenadores de Despesas'!G34</f>
        <v>0</v>
      </c>
    </row>
    <row r="173" spans="4:8" ht="15">
      <c r="D173" s="41" t="s">
        <v>477</v>
      </c>
      <c r="E173" s="42" t="s">
        <v>49</v>
      </c>
      <c r="F173" s="39" t="s">
        <v>169</v>
      </c>
      <c r="H173" s="81">
        <f>+'Ordenadores de Despesas'!G35</f>
        <v>0</v>
      </c>
    </row>
    <row r="174" spans="4:8" ht="15">
      <c r="D174" s="41" t="s">
        <v>477</v>
      </c>
      <c r="E174" s="42" t="s">
        <v>49</v>
      </c>
      <c r="F174" s="39" t="s">
        <v>170</v>
      </c>
      <c r="H174" s="122">
        <f>+'Ordenadores de Despesas'!H16</f>
        <v>41276</v>
      </c>
    </row>
    <row r="175" spans="4:8" ht="15">
      <c r="D175" s="41" t="s">
        <v>477</v>
      </c>
      <c r="E175" s="42" t="s">
        <v>49</v>
      </c>
      <c r="F175" s="39" t="s">
        <v>171</v>
      </c>
      <c r="H175" s="122">
        <f>+'Ordenadores de Despesas'!H17</f>
        <v>0</v>
      </c>
    </row>
    <row r="176" spans="4:8" ht="15">
      <c r="D176" s="41" t="s">
        <v>477</v>
      </c>
      <c r="E176" s="42" t="s">
        <v>49</v>
      </c>
      <c r="F176" s="39" t="s">
        <v>172</v>
      </c>
      <c r="H176" s="122">
        <f>+'Ordenadores de Despesas'!H18</f>
        <v>0</v>
      </c>
    </row>
    <row r="177" spans="4:8" ht="15">
      <c r="D177" s="41" t="s">
        <v>477</v>
      </c>
      <c r="E177" s="42" t="s">
        <v>49</v>
      </c>
      <c r="F177" s="39" t="s">
        <v>173</v>
      </c>
      <c r="H177" s="122">
        <f>+'Ordenadores de Despesas'!H19</f>
        <v>0</v>
      </c>
    </row>
    <row r="178" spans="4:8" ht="15">
      <c r="D178" s="41" t="s">
        <v>477</v>
      </c>
      <c r="E178" s="42" t="s">
        <v>49</v>
      </c>
      <c r="F178" s="39" t="s">
        <v>174</v>
      </c>
      <c r="H178" s="122">
        <f>+'Ordenadores de Despesas'!H20</f>
        <v>0</v>
      </c>
    </row>
    <row r="179" spans="4:8" ht="15">
      <c r="D179" s="41" t="s">
        <v>477</v>
      </c>
      <c r="E179" s="42" t="s">
        <v>49</v>
      </c>
      <c r="F179" s="39" t="s">
        <v>175</v>
      </c>
      <c r="H179" s="122">
        <f>+'Ordenadores de Despesas'!H21</f>
        <v>0</v>
      </c>
    </row>
    <row r="180" spans="4:8" ht="15">
      <c r="D180" s="41" t="s">
        <v>477</v>
      </c>
      <c r="E180" s="42" t="s">
        <v>49</v>
      </c>
      <c r="F180" s="39" t="s">
        <v>176</v>
      </c>
      <c r="H180" s="122">
        <f>+'Ordenadores de Despesas'!H22</f>
        <v>0</v>
      </c>
    </row>
    <row r="181" spans="4:8" ht="15">
      <c r="D181" s="41" t="s">
        <v>477</v>
      </c>
      <c r="E181" s="42" t="s">
        <v>49</v>
      </c>
      <c r="F181" s="39" t="s">
        <v>177</v>
      </c>
      <c r="H181" s="122">
        <f>+'Ordenadores de Despesas'!H23</f>
        <v>0</v>
      </c>
    </row>
    <row r="182" spans="4:8" ht="15">
      <c r="D182" s="41" t="s">
        <v>477</v>
      </c>
      <c r="E182" s="42" t="s">
        <v>49</v>
      </c>
      <c r="F182" s="39" t="s">
        <v>178</v>
      </c>
      <c r="H182" s="122">
        <f>+'Ordenadores de Despesas'!H24</f>
        <v>0</v>
      </c>
    </row>
    <row r="183" spans="4:8" ht="15">
      <c r="D183" s="41" t="s">
        <v>477</v>
      </c>
      <c r="E183" s="42" t="s">
        <v>49</v>
      </c>
      <c r="F183" s="39" t="s">
        <v>179</v>
      </c>
      <c r="H183" s="122">
        <f>+'Ordenadores de Despesas'!H25</f>
        <v>0</v>
      </c>
    </row>
    <row r="184" spans="4:8" ht="15">
      <c r="D184" s="41" t="s">
        <v>477</v>
      </c>
      <c r="E184" s="42" t="s">
        <v>49</v>
      </c>
      <c r="F184" s="39" t="s">
        <v>180</v>
      </c>
      <c r="H184" s="122">
        <f>+'Ordenadores de Despesas'!H26</f>
        <v>0</v>
      </c>
    </row>
    <row r="185" spans="4:8" ht="15">
      <c r="D185" s="41" t="s">
        <v>477</v>
      </c>
      <c r="E185" s="42" t="s">
        <v>49</v>
      </c>
      <c r="F185" s="39" t="s">
        <v>181</v>
      </c>
      <c r="H185" s="122">
        <f>+'Ordenadores de Despesas'!H27</f>
        <v>0</v>
      </c>
    </row>
    <row r="186" spans="4:8" ht="15">
      <c r="D186" s="41" t="s">
        <v>477</v>
      </c>
      <c r="E186" s="42" t="s">
        <v>49</v>
      </c>
      <c r="F186" s="39" t="s">
        <v>182</v>
      </c>
      <c r="H186" s="122">
        <f>+'Ordenadores de Despesas'!H28</f>
        <v>0</v>
      </c>
    </row>
    <row r="187" spans="4:8" ht="15">
      <c r="D187" s="41" t="s">
        <v>477</v>
      </c>
      <c r="E187" s="42" t="s">
        <v>49</v>
      </c>
      <c r="F187" s="39" t="s">
        <v>183</v>
      </c>
      <c r="H187" s="122">
        <f>+'Ordenadores de Despesas'!H29</f>
        <v>0</v>
      </c>
    </row>
    <row r="188" spans="4:8" ht="15">
      <c r="D188" s="41" t="s">
        <v>477</v>
      </c>
      <c r="E188" s="42" t="s">
        <v>49</v>
      </c>
      <c r="F188" s="39" t="s">
        <v>184</v>
      </c>
      <c r="H188" s="122">
        <f>+'Ordenadores de Despesas'!H30</f>
        <v>0</v>
      </c>
    </row>
    <row r="189" spans="4:8" ht="15">
      <c r="D189" s="41" t="s">
        <v>477</v>
      </c>
      <c r="E189" s="42" t="s">
        <v>49</v>
      </c>
      <c r="F189" s="39" t="s">
        <v>185</v>
      </c>
      <c r="H189" s="122">
        <f>+'Ordenadores de Despesas'!H31</f>
        <v>0</v>
      </c>
    </row>
    <row r="190" spans="4:8" ht="15">
      <c r="D190" s="41" t="s">
        <v>477</v>
      </c>
      <c r="E190" s="42" t="s">
        <v>49</v>
      </c>
      <c r="F190" s="39" t="s">
        <v>186</v>
      </c>
      <c r="H190" s="122">
        <f>+'Ordenadores de Despesas'!H32</f>
        <v>0</v>
      </c>
    </row>
    <row r="191" spans="4:8" ht="15">
      <c r="D191" s="41" t="s">
        <v>477</v>
      </c>
      <c r="E191" s="42" t="s">
        <v>49</v>
      </c>
      <c r="F191" s="39" t="s">
        <v>187</v>
      </c>
      <c r="H191" s="122">
        <f>+'Ordenadores de Despesas'!H33</f>
        <v>0</v>
      </c>
    </row>
    <row r="192" spans="4:8" ht="15">
      <c r="D192" s="41" t="s">
        <v>477</v>
      </c>
      <c r="E192" s="42" t="s">
        <v>49</v>
      </c>
      <c r="F192" s="39" t="s">
        <v>188</v>
      </c>
      <c r="H192" s="122">
        <f>+'Ordenadores de Despesas'!H34</f>
        <v>0</v>
      </c>
    </row>
    <row r="193" spans="4:8" ht="15">
      <c r="D193" s="41" t="s">
        <v>477</v>
      </c>
      <c r="E193" s="42" t="s">
        <v>49</v>
      </c>
      <c r="F193" s="39" t="s">
        <v>189</v>
      </c>
      <c r="H193" s="122">
        <f>+'Ordenadores de Despesas'!H35</f>
        <v>0</v>
      </c>
    </row>
    <row r="194" spans="4:8" ht="15">
      <c r="D194" s="41" t="s">
        <v>477</v>
      </c>
      <c r="E194" s="42" t="s">
        <v>49</v>
      </c>
      <c r="F194" s="39" t="s">
        <v>190</v>
      </c>
      <c r="H194" s="122">
        <f>+'Ordenadores de Despesas'!I16</f>
        <v>0</v>
      </c>
    </row>
    <row r="195" spans="4:8" ht="15">
      <c r="D195" s="41" t="s">
        <v>477</v>
      </c>
      <c r="E195" s="42" t="s">
        <v>49</v>
      </c>
      <c r="F195" s="39" t="s">
        <v>191</v>
      </c>
      <c r="H195" s="122">
        <f>+'Ordenadores de Despesas'!I17</f>
        <v>0</v>
      </c>
    </row>
    <row r="196" spans="4:8" ht="15">
      <c r="D196" s="41" t="s">
        <v>477</v>
      </c>
      <c r="E196" s="42" t="s">
        <v>49</v>
      </c>
      <c r="F196" s="39" t="s">
        <v>192</v>
      </c>
      <c r="H196" s="122">
        <f>+'Ordenadores de Despesas'!I18</f>
        <v>0</v>
      </c>
    </row>
    <row r="197" spans="4:8" ht="15">
      <c r="D197" s="41" t="s">
        <v>477</v>
      </c>
      <c r="E197" s="42" t="s">
        <v>49</v>
      </c>
      <c r="F197" s="39" t="s">
        <v>193</v>
      </c>
      <c r="H197" s="122">
        <f>+'Ordenadores de Despesas'!I19</f>
        <v>0</v>
      </c>
    </row>
    <row r="198" spans="4:8" ht="15">
      <c r="D198" s="41" t="s">
        <v>477</v>
      </c>
      <c r="E198" s="42" t="s">
        <v>49</v>
      </c>
      <c r="F198" s="39" t="s">
        <v>194</v>
      </c>
      <c r="H198" s="122">
        <f>+'Ordenadores de Despesas'!I20</f>
        <v>0</v>
      </c>
    </row>
    <row r="199" spans="4:8" ht="15">
      <c r="D199" s="41" t="s">
        <v>477</v>
      </c>
      <c r="E199" s="42" t="s">
        <v>49</v>
      </c>
      <c r="F199" s="39" t="s">
        <v>195</v>
      </c>
      <c r="H199" s="122">
        <f>+'Ordenadores de Despesas'!I21</f>
        <v>0</v>
      </c>
    </row>
    <row r="200" spans="4:8" ht="15">
      <c r="D200" s="41" t="s">
        <v>477</v>
      </c>
      <c r="E200" s="42" t="s">
        <v>49</v>
      </c>
      <c r="F200" s="39" t="s">
        <v>196</v>
      </c>
      <c r="H200" s="122">
        <f>+'Ordenadores de Despesas'!I22</f>
        <v>0</v>
      </c>
    </row>
    <row r="201" spans="4:8" ht="15">
      <c r="D201" s="41" t="s">
        <v>477</v>
      </c>
      <c r="E201" s="42" t="s">
        <v>49</v>
      </c>
      <c r="F201" s="39" t="s">
        <v>197</v>
      </c>
      <c r="H201" s="122">
        <f>+'Ordenadores de Despesas'!I23</f>
        <v>0</v>
      </c>
    </row>
    <row r="202" spans="4:8" ht="15">
      <c r="D202" s="41" t="s">
        <v>477</v>
      </c>
      <c r="E202" s="42" t="s">
        <v>49</v>
      </c>
      <c r="F202" s="39" t="s">
        <v>198</v>
      </c>
      <c r="H202" s="122">
        <f>+'Ordenadores de Despesas'!I24</f>
        <v>0</v>
      </c>
    </row>
    <row r="203" spans="4:8" ht="15">
      <c r="D203" s="41" t="s">
        <v>477</v>
      </c>
      <c r="E203" s="42" t="s">
        <v>49</v>
      </c>
      <c r="F203" s="39" t="s">
        <v>199</v>
      </c>
      <c r="H203" s="122">
        <f>+'Ordenadores de Despesas'!I25</f>
        <v>0</v>
      </c>
    </row>
    <row r="204" spans="4:8" ht="15">
      <c r="D204" s="41" t="s">
        <v>477</v>
      </c>
      <c r="E204" s="42" t="s">
        <v>49</v>
      </c>
      <c r="F204" s="39" t="s">
        <v>200</v>
      </c>
      <c r="H204" s="122">
        <f>+'Ordenadores de Despesas'!I26</f>
        <v>0</v>
      </c>
    </row>
    <row r="205" spans="4:8" ht="15">
      <c r="D205" s="41" t="s">
        <v>477</v>
      </c>
      <c r="E205" s="42" t="s">
        <v>49</v>
      </c>
      <c r="F205" s="39" t="s">
        <v>201</v>
      </c>
      <c r="H205" s="122">
        <f>+'Ordenadores de Despesas'!I27</f>
        <v>0</v>
      </c>
    </row>
    <row r="206" spans="4:8" ht="15">
      <c r="D206" s="41" t="s">
        <v>477</v>
      </c>
      <c r="E206" s="42" t="s">
        <v>49</v>
      </c>
      <c r="F206" s="39" t="s">
        <v>202</v>
      </c>
      <c r="H206" s="122">
        <f>+'Ordenadores de Despesas'!I28</f>
        <v>0</v>
      </c>
    </row>
    <row r="207" spans="4:8" ht="15">
      <c r="D207" s="41" t="s">
        <v>477</v>
      </c>
      <c r="E207" s="42" t="s">
        <v>49</v>
      </c>
      <c r="F207" s="39" t="s">
        <v>203</v>
      </c>
      <c r="H207" s="122">
        <f>+'Ordenadores de Despesas'!I29</f>
        <v>0</v>
      </c>
    </row>
    <row r="208" spans="4:8" ht="15">
      <c r="D208" s="41" t="s">
        <v>477</v>
      </c>
      <c r="E208" s="42" t="s">
        <v>49</v>
      </c>
      <c r="F208" s="39" t="s">
        <v>204</v>
      </c>
      <c r="H208" s="122">
        <f>+'Ordenadores de Despesas'!I30</f>
        <v>0</v>
      </c>
    </row>
    <row r="209" spans="4:8" ht="15">
      <c r="D209" s="41" t="s">
        <v>477</v>
      </c>
      <c r="E209" s="42" t="s">
        <v>49</v>
      </c>
      <c r="F209" s="39" t="s">
        <v>205</v>
      </c>
      <c r="H209" s="122">
        <f>+'Ordenadores de Despesas'!I31</f>
        <v>0</v>
      </c>
    </row>
    <row r="210" spans="4:8" ht="15">
      <c r="D210" s="41" t="s">
        <v>477</v>
      </c>
      <c r="E210" s="42" t="s">
        <v>49</v>
      </c>
      <c r="F210" s="39" t="s">
        <v>206</v>
      </c>
      <c r="H210" s="122">
        <f>+'Ordenadores de Despesas'!I32</f>
        <v>0</v>
      </c>
    </row>
    <row r="211" spans="4:8" ht="15">
      <c r="D211" s="41" t="s">
        <v>477</v>
      </c>
      <c r="E211" s="42" t="s">
        <v>49</v>
      </c>
      <c r="F211" s="39" t="s">
        <v>207</v>
      </c>
      <c r="H211" s="122">
        <f>+'Ordenadores de Despesas'!I33</f>
        <v>0</v>
      </c>
    </row>
    <row r="212" spans="4:8" ht="15">
      <c r="D212" s="41" t="s">
        <v>477</v>
      </c>
      <c r="E212" s="42" t="s">
        <v>49</v>
      </c>
      <c r="F212" s="39" t="s">
        <v>208</v>
      </c>
      <c r="H212" s="122">
        <f>+'Ordenadores de Despesas'!I34</f>
        <v>0</v>
      </c>
    </row>
    <row r="213" spans="4:8" ht="15">
      <c r="D213" s="41" t="s">
        <v>477</v>
      </c>
      <c r="E213" s="42" t="s">
        <v>49</v>
      </c>
      <c r="F213" s="39" t="s">
        <v>209</v>
      </c>
      <c r="H213" s="122">
        <f>+'Ordenadores de Despesas'!I35</f>
        <v>0</v>
      </c>
    </row>
    <row r="214" spans="2:8" ht="15">
      <c r="B214" s="123"/>
      <c r="C214" s="124"/>
      <c r="D214" s="124"/>
      <c r="E214" s="124"/>
      <c r="F214" s="125"/>
      <c r="G214" s="125"/>
      <c r="H214" s="83"/>
    </row>
    <row r="215" spans="4:8" ht="15">
      <c r="D215" s="41" t="s">
        <v>477</v>
      </c>
      <c r="E215" s="41" t="s">
        <v>477</v>
      </c>
      <c r="F215" s="39" t="s">
        <v>470</v>
      </c>
      <c r="G215" s="39" t="s">
        <v>473</v>
      </c>
      <c r="H215" s="81" t="str">
        <f>+Responsáveis!H18</f>
        <v>NAAP- Nucleo de Assessoria à Administração Pública</v>
      </c>
    </row>
    <row r="216" spans="4:8" ht="15">
      <c r="D216" s="41" t="s">
        <v>477</v>
      </c>
      <c r="E216" s="41" t="s">
        <v>477</v>
      </c>
      <c r="F216" s="39" t="s">
        <v>471</v>
      </c>
      <c r="G216" s="39" t="s">
        <v>474</v>
      </c>
      <c r="H216" s="81" t="str">
        <f>+Responsáveis!H19</f>
        <v>conexao@naap.com.br</v>
      </c>
    </row>
    <row r="217" spans="4:12" ht="15">
      <c r="D217" s="41" t="s">
        <v>477</v>
      </c>
      <c r="E217" s="41" t="s">
        <v>477</v>
      </c>
      <c r="F217" s="39" t="s">
        <v>472</v>
      </c>
      <c r="G217" s="39" t="s">
        <v>475</v>
      </c>
      <c r="H217" s="127">
        <f>+Responsáveis!H20</f>
        <v>8137213311</v>
      </c>
      <c r="J217" s="39"/>
      <c r="K217" s="39"/>
      <c r="L217" s="39"/>
    </row>
    <row r="218" spans="10:12" ht="15">
      <c r="J218" s="39"/>
      <c r="K218" s="39"/>
      <c r="L218" s="39"/>
    </row>
  </sheetData>
  <sheetProtection formatCells="0" formatColumns="0" formatRows="0" insertColumns="0" insertRows="0" insertHyperlinks="0" deleteColumns="0" deleteRows="0" sort="0" autoFilter="0" pivotTables="0"/>
  <autoFilter ref="C11:C53"/>
  <conditionalFormatting sqref="H217">
    <cfRule type="cellIs" priority="1" dxfId="14" operator="equal" stopIfTrue="1">
      <formula>""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portrait" paperSize="9" scale="55" r:id="rId2"/>
  <headerFooter alignWithMargins="0">
    <oddHeader>&amp;R&amp;P de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/>
  <dimension ref="A3:J469"/>
  <sheetViews>
    <sheetView showGridLines="0" zoomScalePageLayoutView="0" workbookViewId="0" topLeftCell="A1">
      <selection activeCell="A7" sqref="A7:IV21"/>
    </sheetView>
  </sheetViews>
  <sheetFormatPr defaultColWidth="9.33203125" defaultRowHeight="12.75"/>
  <cols>
    <col min="1" max="1" width="9.33203125" style="2" customWidth="1"/>
    <col min="2" max="2" width="119.66015625" style="2" customWidth="1"/>
    <col min="3" max="3" width="18.16015625" style="2" customWidth="1"/>
    <col min="4" max="16384" width="9.33203125" style="2" customWidth="1"/>
  </cols>
  <sheetData>
    <row r="1" ht="12.75"/>
    <row r="2" ht="12.75"/>
    <row r="3" ht="12.75">
      <c r="B3" s="28" t="s">
        <v>224</v>
      </c>
    </row>
    <row r="4" ht="12.75">
      <c r="B4" s="29" t="s">
        <v>226</v>
      </c>
    </row>
    <row r="5" ht="12.75">
      <c r="B5" s="21"/>
    </row>
    <row r="7" ht="12.75" hidden="1">
      <c r="B7" s="1" t="s">
        <v>257</v>
      </c>
    </row>
    <row r="8" ht="12.75" hidden="1">
      <c r="B8" s="1"/>
    </row>
    <row r="9" spans="2:5" ht="15.75" hidden="1">
      <c r="B9" s="3" t="s">
        <v>445</v>
      </c>
      <c r="C9" s="31" t="s">
        <v>481</v>
      </c>
      <c r="D9" s="38" t="s">
        <v>231</v>
      </c>
      <c r="E9" s="37"/>
    </row>
    <row r="10" spans="2:5" ht="15.75" hidden="1">
      <c r="B10" s="3" t="str">
        <f>+Desp_Adm!C12</f>
        <v>Despesas Administrativas</v>
      </c>
      <c r="C10" s="31" t="s">
        <v>481</v>
      </c>
      <c r="D10" s="38" t="s">
        <v>210</v>
      </c>
      <c r="E10" s="37"/>
    </row>
    <row r="11" spans="2:5" ht="15.75" hidden="1">
      <c r="B11" s="3" t="s">
        <v>446</v>
      </c>
      <c r="C11" s="31" t="s">
        <v>481</v>
      </c>
      <c r="D11" s="38" t="s">
        <v>446</v>
      </c>
      <c r="E11" s="37"/>
    </row>
    <row r="12" ht="12.75" hidden="1">
      <c r="B12" s="3"/>
    </row>
    <row r="13" spans="2:3" ht="12.75" hidden="1">
      <c r="B13" s="1" t="s">
        <v>258</v>
      </c>
      <c r="C13" s="1" t="s">
        <v>227</v>
      </c>
    </row>
    <row r="14" spans="1:2" ht="12.75" hidden="1">
      <c r="A14" s="2">
        <v>1</v>
      </c>
      <c r="B14" s="3" t="s">
        <v>225</v>
      </c>
    </row>
    <row r="15" spans="1:10" ht="12.75" hidden="1">
      <c r="A15" s="2">
        <v>2</v>
      </c>
      <c r="B15" s="3" t="s">
        <v>259</v>
      </c>
      <c r="C15" s="30"/>
      <c r="D15" s="2">
        <v>51</v>
      </c>
      <c r="E15" s="2" t="str">
        <f>UPPER(INDEX(B14:B198,MATCH(D15,A14:A198,0),0))</f>
        <v>CHÃ GRANDE</v>
      </c>
      <c r="H15" s="3"/>
      <c r="I15" s="31"/>
      <c r="J15" s="38"/>
    </row>
    <row r="16" spans="1:10" ht="12.75" hidden="1">
      <c r="A16" s="2">
        <v>3</v>
      </c>
      <c r="B16" s="3" t="s">
        <v>260</v>
      </c>
      <c r="C16" s="30"/>
      <c r="H16" s="3"/>
      <c r="I16" s="31"/>
      <c r="J16" s="38"/>
    </row>
    <row r="17" spans="1:3" ht="12.75" hidden="1">
      <c r="A17" s="2">
        <v>4</v>
      </c>
      <c r="B17" s="3" t="s">
        <v>261</v>
      </c>
      <c r="C17" s="30"/>
    </row>
    <row r="18" spans="1:3" ht="12.75" hidden="1">
      <c r="A18" s="2">
        <v>5</v>
      </c>
      <c r="B18" s="3" t="s">
        <v>262</v>
      </c>
      <c r="C18" s="30"/>
    </row>
    <row r="19" spans="1:3" ht="12.75" hidden="1">
      <c r="A19" s="2">
        <v>6</v>
      </c>
      <c r="B19" s="3" t="s">
        <v>263</v>
      </c>
      <c r="C19" s="30"/>
    </row>
    <row r="20" spans="1:3" ht="12.75" hidden="1">
      <c r="A20" s="2">
        <v>7</v>
      </c>
      <c r="B20" s="3" t="s">
        <v>264</v>
      </c>
      <c r="C20" s="30"/>
    </row>
    <row r="21" spans="1:3" ht="12.75" hidden="1">
      <c r="A21" s="2">
        <v>8</v>
      </c>
      <c r="B21" s="3" t="s">
        <v>265</v>
      </c>
      <c r="C21" s="30"/>
    </row>
    <row r="22" spans="1:3" ht="12.75">
      <c r="A22" s="2">
        <v>9</v>
      </c>
      <c r="B22" s="3" t="s">
        <v>266</v>
      </c>
      <c r="C22" s="30"/>
    </row>
    <row r="23" spans="1:3" ht="12.75">
      <c r="A23" s="2">
        <v>10</v>
      </c>
      <c r="B23" s="3" t="s">
        <v>267</v>
      </c>
      <c r="C23" s="30"/>
    </row>
    <row r="24" spans="1:3" ht="12.75">
      <c r="A24" s="2">
        <v>11</v>
      </c>
      <c r="B24" s="3" t="s">
        <v>268</v>
      </c>
      <c r="C24" s="30"/>
    </row>
    <row r="25" spans="1:3" ht="12.75">
      <c r="A25" s="2">
        <v>12</v>
      </c>
      <c r="B25" s="3" t="s">
        <v>269</v>
      </c>
      <c r="C25" s="30"/>
    </row>
    <row r="26" spans="1:3" ht="12.75">
      <c r="A26" s="2">
        <v>13</v>
      </c>
      <c r="B26" s="3" t="s">
        <v>270</v>
      </c>
      <c r="C26" s="30"/>
    </row>
    <row r="27" spans="1:3" ht="12.75">
      <c r="A27" s="2">
        <v>14</v>
      </c>
      <c r="B27" s="3" t="s">
        <v>271</v>
      </c>
      <c r="C27" s="30"/>
    </row>
    <row r="28" spans="1:3" ht="12.75">
      <c r="A28" s="2">
        <v>15</v>
      </c>
      <c r="B28" s="3" t="s">
        <v>272</v>
      </c>
      <c r="C28" s="30"/>
    </row>
    <row r="29" spans="1:3" ht="12.75">
      <c r="A29" s="2">
        <v>16</v>
      </c>
      <c r="B29" s="3" t="s">
        <v>273</v>
      </c>
      <c r="C29" s="30"/>
    </row>
    <row r="30" spans="1:3" ht="12.75">
      <c r="A30" s="2">
        <v>17</v>
      </c>
      <c r="B30" s="3" t="s">
        <v>274</v>
      </c>
      <c r="C30" s="30"/>
    </row>
    <row r="31" spans="1:3" ht="12.75">
      <c r="A31" s="2">
        <v>18</v>
      </c>
      <c r="B31" s="3" t="s">
        <v>275</v>
      </c>
      <c r="C31" s="30"/>
    </row>
    <row r="32" spans="1:3" ht="12.75">
      <c r="A32" s="2">
        <v>19</v>
      </c>
      <c r="B32" s="3" t="s">
        <v>276</v>
      </c>
      <c r="C32" s="30"/>
    </row>
    <row r="33" spans="1:3" ht="12.75">
      <c r="A33" s="2">
        <v>20</v>
      </c>
      <c r="B33" s="3" t="s">
        <v>277</v>
      </c>
      <c r="C33" s="30"/>
    </row>
    <row r="34" spans="1:3" ht="12.75">
      <c r="A34" s="2">
        <v>21</v>
      </c>
      <c r="B34" s="3" t="s">
        <v>278</v>
      </c>
      <c r="C34" s="30"/>
    </row>
    <row r="35" spans="1:3" ht="12.75">
      <c r="A35" s="2">
        <v>22</v>
      </c>
      <c r="B35" s="3" t="s">
        <v>279</v>
      </c>
      <c r="C35" s="30"/>
    </row>
    <row r="36" spans="1:3" ht="12.75">
      <c r="A36" s="2">
        <v>23</v>
      </c>
      <c r="B36" s="3" t="s">
        <v>280</v>
      </c>
      <c r="C36" s="30"/>
    </row>
    <row r="37" spans="1:3" ht="12.75">
      <c r="A37" s="2">
        <v>24</v>
      </c>
      <c r="B37" s="3" t="s">
        <v>281</v>
      </c>
      <c r="C37" s="30"/>
    </row>
    <row r="38" spans="1:3" ht="12.75">
      <c r="A38" s="2">
        <v>25</v>
      </c>
      <c r="B38" s="3" t="s">
        <v>282</v>
      </c>
      <c r="C38" s="30"/>
    </row>
    <row r="39" spans="1:3" ht="12.75">
      <c r="A39" s="2">
        <v>26</v>
      </c>
      <c r="B39" s="3" t="s">
        <v>283</v>
      </c>
      <c r="C39" s="30"/>
    </row>
    <row r="40" spans="1:3" ht="12.75">
      <c r="A40" s="2">
        <v>27</v>
      </c>
      <c r="B40" s="3" t="s">
        <v>284</v>
      </c>
      <c r="C40" s="30"/>
    </row>
    <row r="41" spans="1:3" ht="12.75">
      <c r="A41" s="2">
        <v>28</v>
      </c>
      <c r="B41" s="3" t="s">
        <v>285</v>
      </c>
      <c r="C41" s="30"/>
    </row>
    <row r="42" spans="1:3" ht="12.75">
      <c r="A42" s="2">
        <v>29</v>
      </c>
      <c r="B42" s="3" t="s">
        <v>286</v>
      </c>
      <c r="C42" s="30"/>
    </row>
    <row r="43" spans="1:3" ht="12.75">
      <c r="A43" s="2">
        <v>30</v>
      </c>
      <c r="B43" s="3" t="s">
        <v>287</v>
      </c>
      <c r="C43" s="30"/>
    </row>
    <row r="44" spans="1:3" ht="12.75">
      <c r="A44" s="2">
        <v>31</v>
      </c>
      <c r="B44" s="3" t="s">
        <v>288</v>
      </c>
      <c r="C44" s="30"/>
    </row>
    <row r="45" spans="1:3" ht="12.75">
      <c r="A45" s="2">
        <v>32</v>
      </c>
      <c r="B45" s="3" t="s">
        <v>289</v>
      </c>
      <c r="C45" s="30"/>
    </row>
    <row r="46" spans="1:3" ht="12.75">
      <c r="A46" s="2">
        <v>33</v>
      </c>
      <c r="B46" s="3" t="s">
        <v>290</v>
      </c>
      <c r="C46" s="30"/>
    </row>
    <row r="47" spans="1:3" ht="12.75">
      <c r="A47" s="2">
        <v>34</v>
      </c>
      <c r="B47" s="3" t="s">
        <v>291</v>
      </c>
      <c r="C47" s="30"/>
    </row>
    <row r="48" spans="1:3" ht="12.75">
      <c r="A48" s="2">
        <v>35</v>
      </c>
      <c r="B48" s="3" t="s">
        <v>292</v>
      </c>
      <c r="C48" s="30"/>
    </row>
    <row r="49" spans="1:3" ht="12.75">
      <c r="A49" s="2">
        <v>36</v>
      </c>
      <c r="B49" s="3" t="s">
        <v>293</v>
      </c>
      <c r="C49" s="30"/>
    </row>
    <row r="50" spans="1:3" ht="12.75">
      <c r="A50" s="2">
        <v>37</v>
      </c>
      <c r="B50" s="3" t="s">
        <v>294</v>
      </c>
      <c r="C50" s="30"/>
    </row>
    <row r="51" spans="1:3" ht="12.75">
      <c r="A51" s="2">
        <v>38</v>
      </c>
      <c r="B51" s="3" t="s">
        <v>295</v>
      </c>
      <c r="C51" s="30"/>
    </row>
    <row r="52" spans="1:3" ht="12.75">
      <c r="A52" s="2">
        <v>39</v>
      </c>
      <c r="B52" s="3" t="s">
        <v>296</v>
      </c>
      <c r="C52" s="30"/>
    </row>
    <row r="53" spans="1:3" ht="12.75">
      <c r="A53" s="2">
        <v>40</v>
      </c>
      <c r="B53" s="3" t="s">
        <v>297</v>
      </c>
      <c r="C53" s="30"/>
    </row>
    <row r="54" spans="1:3" ht="12.75">
      <c r="A54" s="2">
        <v>41</v>
      </c>
      <c r="B54" s="3" t="s">
        <v>298</v>
      </c>
      <c r="C54" s="30"/>
    </row>
    <row r="55" spans="1:3" ht="12.75">
      <c r="A55" s="2">
        <v>42</v>
      </c>
      <c r="B55" s="3" t="s">
        <v>299</v>
      </c>
      <c r="C55" s="30"/>
    </row>
    <row r="56" spans="1:3" ht="12.75">
      <c r="A56" s="2">
        <v>43</v>
      </c>
      <c r="B56" s="3" t="s">
        <v>300</v>
      </c>
      <c r="C56" s="30"/>
    </row>
    <row r="57" spans="1:3" ht="12.75">
      <c r="A57" s="2">
        <v>44</v>
      </c>
      <c r="B57" s="3" t="s">
        <v>301</v>
      </c>
      <c r="C57" s="30"/>
    </row>
    <row r="58" spans="1:3" ht="12.75">
      <c r="A58" s="2">
        <v>45</v>
      </c>
      <c r="B58" s="3" t="s">
        <v>302</v>
      </c>
      <c r="C58" s="30"/>
    </row>
    <row r="59" spans="1:3" ht="12.75">
      <c r="A59" s="2">
        <v>46</v>
      </c>
      <c r="B59" s="3" t="s">
        <v>303</v>
      </c>
      <c r="C59" s="30"/>
    </row>
    <row r="60" spans="1:3" ht="12.75">
      <c r="A60" s="2">
        <v>47</v>
      </c>
      <c r="B60" s="3" t="s">
        <v>304</v>
      </c>
      <c r="C60" s="30"/>
    </row>
    <row r="61" spans="1:3" ht="12.75">
      <c r="A61" s="2">
        <v>48</v>
      </c>
      <c r="B61" s="3" t="s">
        <v>305</v>
      </c>
      <c r="C61" s="30"/>
    </row>
    <row r="62" spans="1:3" ht="12.75">
      <c r="A62" s="2">
        <v>49</v>
      </c>
      <c r="B62" s="3" t="s">
        <v>306</v>
      </c>
      <c r="C62" s="30"/>
    </row>
    <row r="63" spans="1:3" ht="12.75">
      <c r="A63" s="2">
        <v>50</v>
      </c>
      <c r="B63" s="3" t="s">
        <v>307</v>
      </c>
      <c r="C63" s="30"/>
    </row>
    <row r="64" spans="1:3" ht="12.75">
      <c r="A64" s="2">
        <v>51</v>
      </c>
      <c r="B64" s="3" t="s">
        <v>308</v>
      </c>
      <c r="C64" s="30"/>
    </row>
    <row r="65" spans="1:3" ht="12.75">
      <c r="A65" s="2">
        <v>52</v>
      </c>
      <c r="B65" s="3" t="s">
        <v>309</v>
      </c>
      <c r="C65" s="30"/>
    </row>
    <row r="66" spans="1:3" ht="12.75">
      <c r="A66" s="2">
        <v>53</v>
      </c>
      <c r="B66" s="3" t="s">
        <v>310</v>
      </c>
      <c r="C66" s="30"/>
    </row>
    <row r="67" spans="1:3" ht="12.75">
      <c r="A67" s="2">
        <v>54</v>
      </c>
      <c r="B67" s="3" t="s">
        <v>311</v>
      </c>
      <c r="C67" s="30"/>
    </row>
    <row r="68" spans="1:3" ht="12.75">
      <c r="A68" s="2">
        <v>55</v>
      </c>
      <c r="B68" s="3" t="s">
        <v>312</v>
      </c>
      <c r="C68" s="30"/>
    </row>
    <row r="69" spans="1:3" ht="12.75">
      <c r="A69" s="2">
        <v>56</v>
      </c>
      <c r="B69" s="3" t="s">
        <v>313</v>
      </c>
      <c r="C69" s="30"/>
    </row>
    <row r="70" spans="1:3" ht="12.75">
      <c r="A70" s="2">
        <v>57</v>
      </c>
      <c r="B70" s="3" t="s">
        <v>314</v>
      </c>
      <c r="C70" s="30"/>
    </row>
    <row r="71" spans="1:3" ht="12.75">
      <c r="A71" s="2">
        <v>58</v>
      </c>
      <c r="B71" s="3" t="s">
        <v>315</v>
      </c>
      <c r="C71" s="30"/>
    </row>
    <row r="72" spans="1:3" ht="12.75">
      <c r="A72" s="2">
        <v>59</v>
      </c>
      <c r="B72" s="3" t="s">
        <v>316</v>
      </c>
      <c r="C72" s="30"/>
    </row>
    <row r="73" spans="1:3" ht="12.75">
      <c r="A73" s="2">
        <v>60</v>
      </c>
      <c r="B73" s="3" t="s">
        <v>317</v>
      </c>
      <c r="C73" s="30"/>
    </row>
    <row r="74" spans="1:3" ht="12.75">
      <c r="A74" s="2">
        <v>61</v>
      </c>
      <c r="B74" s="3" t="s">
        <v>318</v>
      </c>
      <c r="C74" s="30"/>
    </row>
    <row r="75" spans="1:3" ht="12.75">
      <c r="A75" s="2">
        <v>62</v>
      </c>
      <c r="B75" s="3" t="s">
        <v>319</v>
      </c>
      <c r="C75" s="30"/>
    </row>
    <row r="76" spans="1:3" ht="12.75">
      <c r="A76" s="2">
        <v>63</v>
      </c>
      <c r="B76" s="3" t="s">
        <v>320</v>
      </c>
      <c r="C76" s="30"/>
    </row>
    <row r="77" spans="1:3" ht="12.75">
      <c r="A77" s="2">
        <v>64</v>
      </c>
      <c r="B77" s="3" t="s">
        <v>321</v>
      </c>
      <c r="C77" s="30"/>
    </row>
    <row r="78" spans="1:3" ht="12.75">
      <c r="A78" s="2">
        <v>65</v>
      </c>
      <c r="B78" s="3" t="s">
        <v>322</v>
      </c>
      <c r="C78" s="30"/>
    </row>
    <row r="79" spans="1:3" ht="12.75">
      <c r="A79" s="2">
        <v>66</v>
      </c>
      <c r="B79" s="3" t="s">
        <v>323</v>
      </c>
      <c r="C79" s="30"/>
    </row>
    <row r="80" spans="1:3" ht="12.75">
      <c r="A80" s="2">
        <v>67</v>
      </c>
      <c r="B80" s="3" t="s">
        <v>324</v>
      </c>
      <c r="C80" s="30"/>
    </row>
    <row r="81" spans="1:3" ht="12.75">
      <c r="A81" s="2">
        <v>68</v>
      </c>
      <c r="B81" s="3" t="s">
        <v>325</v>
      </c>
      <c r="C81" s="30"/>
    </row>
    <row r="82" spans="1:3" ht="12.75">
      <c r="A82" s="2">
        <v>69</v>
      </c>
      <c r="B82" s="3" t="s">
        <v>326</v>
      </c>
      <c r="C82" s="30"/>
    </row>
    <row r="83" spans="1:3" ht="12.75">
      <c r="A83" s="2">
        <v>70</v>
      </c>
      <c r="B83" s="3" t="s">
        <v>327</v>
      </c>
      <c r="C83" s="30"/>
    </row>
    <row r="84" spans="1:3" ht="12.75">
      <c r="A84" s="2">
        <v>71</v>
      </c>
      <c r="B84" s="3" t="s">
        <v>328</v>
      </c>
      <c r="C84" s="30"/>
    </row>
    <row r="85" spans="1:3" ht="12.75">
      <c r="A85" s="2">
        <v>72</v>
      </c>
      <c r="B85" s="3" t="s">
        <v>329</v>
      </c>
      <c r="C85" s="30"/>
    </row>
    <row r="86" spans="1:3" ht="12.75">
      <c r="A86" s="2">
        <v>73</v>
      </c>
      <c r="B86" s="3" t="s">
        <v>330</v>
      </c>
      <c r="C86" s="30"/>
    </row>
    <row r="87" spans="1:3" ht="12.75">
      <c r="A87" s="2">
        <v>74</v>
      </c>
      <c r="B87" s="3" t="s">
        <v>331</v>
      </c>
      <c r="C87" s="30"/>
    </row>
    <row r="88" spans="1:3" ht="12.75">
      <c r="A88" s="2">
        <v>75</v>
      </c>
      <c r="B88" s="3" t="s">
        <v>332</v>
      </c>
      <c r="C88" s="30"/>
    </row>
    <row r="89" spans="1:3" ht="12.75">
      <c r="A89" s="2">
        <v>76</v>
      </c>
      <c r="B89" s="3" t="s">
        <v>333</v>
      </c>
      <c r="C89" s="30"/>
    </row>
    <row r="90" spans="1:3" ht="12.75">
      <c r="A90" s="2">
        <v>77</v>
      </c>
      <c r="B90" s="3" t="s">
        <v>334</v>
      </c>
      <c r="C90" s="30"/>
    </row>
    <row r="91" spans="1:3" ht="12.75">
      <c r="A91" s="2">
        <v>78</v>
      </c>
      <c r="B91" s="3" t="s">
        <v>335</v>
      </c>
      <c r="C91" s="30"/>
    </row>
    <row r="92" spans="1:3" ht="12.75">
      <c r="A92" s="2">
        <v>79</v>
      </c>
      <c r="B92" s="3" t="s">
        <v>336</v>
      </c>
      <c r="C92" s="30"/>
    </row>
    <row r="93" spans="1:3" ht="12.75">
      <c r="A93" s="2">
        <v>80</v>
      </c>
      <c r="B93" s="3" t="s">
        <v>337</v>
      </c>
      <c r="C93" s="30"/>
    </row>
    <row r="94" spans="1:3" ht="12.75">
      <c r="A94" s="2">
        <v>81</v>
      </c>
      <c r="B94" s="3" t="s">
        <v>338</v>
      </c>
      <c r="C94" s="30"/>
    </row>
    <row r="95" spans="1:3" ht="12.75">
      <c r="A95" s="2">
        <v>82</v>
      </c>
      <c r="B95" s="3" t="s">
        <v>339</v>
      </c>
      <c r="C95" s="30"/>
    </row>
    <row r="96" spans="1:3" ht="12.75">
      <c r="A96" s="2">
        <v>83</v>
      </c>
      <c r="B96" s="3" t="s">
        <v>340</v>
      </c>
      <c r="C96" s="30"/>
    </row>
    <row r="97" spans="1:3" ht="12.75">
      <c r="A97" s="2">
        <v>84</v>
      </c>
      <c r="B97" s="3" t="s">
        <v>341</v>
      </c>
      <c r="C97" s="30"/>
    </row>
    <row r="98" spans="1:3" ht="12.75">
      <c r="A98" s="2">
        <v>85</v>
      </c>
      <c r="B98" s="3" t="s">
        <v>342</v>
      </c>
      <c r="C98" s="30"/>
    </row>
    <row r="99" spans="1:3" ht="12.75">
      <c r="A99" s="2">
        <v>86</v>
      </c>
      <c r="B99" s="3" t="s">
        <v>343</v>
      </c>
      <c r="C99" s="30"/>
    </row>
    <row r="100" spans="1:3" ht="12.75">
      <c r="A100" s="2">
        <v>87</v>
      </c>
      <c r="B100" s="3" t="s">
        <v>344</v>
      </c>
      <c r="C100" s="30"/>
    </row>
    <row r="101" spans="1:3" ht="12.75">
      <c r="A101" s="2">
        <v>88</v>
      </c>
      <c r="B101" s="3" t="s">
        <v>345</v>
      </c>
      <c r="C101" s="30"/>
    </row>
    <row r="102" spans="1:3" ht="12.75">
      <c r="A102" s="2">
        <v>89</v>
      </c>
      <c r="B102" s="3" t="s">
        <v>346</v>
      </c>
      <c r="C102" s="30"/>
    </row>
    <row r="103" spans="1:3" ht="12.75">
      <c r="A103" s="2">
        <v>90</v>
      </c>
      <c r="B103" s="3" t="s">
        <v>347</v>
      </c>
      <c r="C103" s="30"/>
    </row>
    <row r="104" spans="1:3" ht="12.75">
      <c r="A104" s="2">
        <v>91</v>
      </c>
      <c r="B104" s="3" t="s">
        <v>348</v>
      </c>
      <c r="C104" s="30"/>
    </row>
    <row r="105" spans="1:3" ht="12.75">
      <c r="A105" s="2">
        <v>92</v>
      </c>
      <c r="B105" s="3" t="s">
        <v>349</v>
      </c>
      <c r="C105" s="30"/>
    </row>
    <row r="106" spans="1:3" ht="12.75">
      <c r="A106" s="2">
        <v>93</v>
      </c>
      <c r="B106" s="3" t="s">
        <v>350</v>
      </c>
      <c r="C106" s="30"/>
    </row>
    <row r="107" spans="1:3" ht="12.75">
      <c r="A107" s="2">
        <v>94</v>
      </c>
      <c r="B107" s="3" t="s">
        <v>351</v>
      </c>
      <c r="C107" s="30"/>
    </row>
    <row r="108" spans="1:3" ht="12.75">
      <c r="A108" s="2">
        <v>95</v>
      </c>
      <c r="B108" s="3" t="s">
        <v>352</v>
      </c>
      <c r="C108" s="30"/>
    </row>
    <row r="109" spans="1:3" ht="12.75">
      <c r="A109" s="2">
        <v>96</v>
      </c>
      <c r="B109" s="3" t="s">
        <v>353</v>
      </c>
      <c r="C109" s="30"/>
    </row>
    <row r="110" spans="1:3" ht="12.75">
      <c r="A110" s="2">
        <v>97</v>
      </c>
      <c r="B110" s="3" t="s">
        <v>354</v>
      </c>
      <c r="C110" s="30"/>
    </row>
    <row r="111" spans="1:3" ht="12.75">
      <c r="A111" s="2">
        <v>98</v>
      </c>
      <c r="B111" s="3" t="s">
        <v>355</v>
      </c>
      <c r="C111" s="30"/>
    </row>
    <row r="112" spans="1:3" ht="12.75">
      <c r="A112" s="2">
        <v>99</v>
      </c>
      <c r="B112" s="3" t="s">
        <v>356</v>
      </c>
      <c r="C112" s="30"/>
    </row>
    <row r="113" spans="1:3" ht="12.75">
      <c r="A113" s="2">
        <v>100</v>
      </c>
      <c r="B113" s="3" t="s">
        <v>357</v>
      </c>
      <c r="C113" s="30"/>
    </row>
    <row r="114" spans="1:3" ht="12.75">
      <c r="A114" s="2">
        <v>101</v>
      </c>
      <c r="B114" s="3" t="s">
        <v>358</v>
      </c>
      <c r="C114" s="30"/>
    </row>
    <row r="115" spans="1:3" ht="12.75">
      <c r="A115" s="2">
        <v>102</v>
      </c>
      <c r="B115" s="3" t="s">
        <v>359</v>
      </c>
      <c r="C115" s="30"/>
    </row>
    <row r="116" spans="1:3" ht="12.75">
      <c r="A116" s="2">
        <v>103</v>
      </c>
      <c r="B116" s="3" t="s">
        <v>360</v>
      </c>
      <c r="C116" s="30"/>
    </row>
    <row r="117" spans="1:3" ht="12.75">
      <c r="A117" s="2">
        <v>104</v>
      </c>
      <c r="B117" s="3" t="s">
        <v>361</v>
      </c>
      <c r="C117" s="30"/>
    </row>
    <row r="118" spans="1:3" ht="12.75">
      <c r="A118" s="2">
        <v>105</v>
      </c>
      <c r="B118" s="3" t="s">
        <v>362</v>
      </c>
      <c r="C118" s="30"/>
    </row>
    <row r="119" spans="1:3" ht="12.75">
      <c r="A119" s="2">
        <v>106</v>
      </c>
      <c r="B119" s="3" t="s">
        <v>363</v>
      </c>
      <c r="C119" s="30"/>
    </row>
    <row r="120" spans="1:3" ht="12.75">
      <c r="A120" s="2">
        <v>107</v>
      </c>
      <c r="B120" s="3" t="s">
        <v>364</v>
      </c>
      <c r="C120" s="30"/>
    </row>
    <row r="121" spans="1:3" ht="12.75">
      <c r="A121" s="2">
        <v>108</v>
      </c>
      <c r="B121" s="3" t="s">
        <v>365</v>
      </c>
      <c r="C121" s="30"/>
    </row>
    <row r="122" spans="1:3" ht="12.75">
      <c r="A122" s="2">
        <v>109</v>
      </c>
      <c r="B122" s="3" t="s">
        <v>366</v>
      </c>
      <c r="C122" s="30"/>
    </row>
    <row r="123" spans="1:3" ht="12.75">
      <c r="A123" s="2">
        <v>110</v>
      </c>
      <c r="B123" s="3" t="s">
        <v>367</v>
      </c>
      <c r="C123" s="30"/>
    </row>
    <row r="124" spans="1:3" ht="12.75">
      <c r="A124" s="2">
        <v>111</v>
      </c>
      <c r="B124" s="3" t="s">
        <v>368</v>
      </c>
      <c r="C124" s="30"/>
    </row>
    <row r="125" spans="1:3" ht="12.75">
      <c r="A125" s="2">
        <v>112</v>
      </c>
      <c r="B125" s="3" t="s">
        <v>369</v>
      </c>
      <c r="C125" s="30"/>
    </row>
    <row r="126" spans="1:3" ht="12.75">
      <c r="A126" s="2">
        <v>113</v>
      </c>
      <c r="B126" s="3" t="s">
        <v>370</v>
      </c>
      <c r="C126" s="30"/>
    </row>
    <row r="127" spans="1:3" ht="12.75">
      <c r="A127" s="2">
        <v>114</v>
      </c>
      <c r="B127" s="3" t="s">
        <v>371</v>
      </c>
      <c r="C127" s="30"/>
    </row>
    <row r="128" spans="1:3" ht="12.75">
      <c r="A128" s="2">
        <v>115</v>
      </c>
      <c r="B128" s="3" t="s">
        <v>372</v>
      </c>
      <c r="C128" s="30"/>
    </row>
    <row r="129" spans="1:3" ht="12.75">
      <c r="A129" s="2">
        <v>116</v>
      </c>
      <c r="B129" s="3" t="s">
        <v>373</v>
      </c>
      <c r="C129" s="30"/>
    </row>
    <row r="130" spans="1:3" ht="12.75">
      <c r="A130" s="2">
        <v>117</v>
      </c>
      <c r="B130" s="3" t="s">
        <v>374</v>
      </c>
      <c r="C130" s="30"/>
    </row>
    <row r="131" spans="1:3" ht="12.75">
      <c r="A131" s="2">
        <v>118</v>
      </c>
      <c r="B131" s="3" t="s">
        <v>375</v>
      </c>
      <c r="C131" s="30"/>
    </row>
    <row r="132" spans="1:3" ht="12.75">
      <c r="A132" s="2">
        <v>119</v>
      </c>
      <c r="B132" s="3" t="s">
        <v>376</v>
      </c>
      <c r="C132" s="30"/>
    </row>
    <row r="133" spans="1:3" ht="12.75">
      <c r="A133" s="2">
        <v>120</v>
      </c>
      <c r="B133" s="3" t="s">
        <v>377</v>
      </c>
      <c r="C133" s="30"/>
    </row>
    <row r="134" spans="1:3" ht="12.75">
      <c r="A134" s="2">
        <v>121</v>
      </c>
      <c r="B134" s="3" t="s">
        <v>378</v>
      </c>
      <c r="C134" s="30"/>
    </row>
    <row r="135" spans="1:3" ht="12.75">
      <c r="A135" s="2">
        <v>122</v>
      </c>
      <c r="B135" s="3" t="s">
        <v>379</v>
      </c>
      <c r="C135" s="30"/>
    </row>
    <row r="136" spans="1:3" ht="12.75">
      <c r="A136" s="2">
        <v>123</v>
      </c>
      <c r="B136" s="3" t="s">
        <v>380</v>
      </c>
      <c r="C136" s="30"/>
    </row>
    <row r="137" spans="1:3" ht="12.75">
      <c r="A137" s="2">
        <v>124</v>
      </c>
      <c r="B137" s="3" t="s">
        <v>381</v>
      </c>
      <c r="C137" s="30"/>
    </row>
    <row r="138" spans="1:3" ht="12.75">
      <c r="A138" s="2">
        <v>125</v>
      </c>
      <c r="B138" s="3" t="s">
        <v>382</v>
      </c>
      <c r="C138" s="30"/>
    </row>
    <row r="139" spans="1:3" ht="12.75">
      <c r="A139" s="2">
        <v>126</v>
      </c>
      <c r="B139" s="3" t="s">
        <v>383</v>
      </c>
      <c r="C139" s="30"/>
    </row>
    <row r="140" spans="1:3" ht="12.75">
      <c r="A140" s="2">
        <v>127</v>
      </c>
      <c r="B140" s="3" t="s">
        <v>384</v>
      </c>
      <c r="C140" s="30"/>
    </row>
    <row r="141" spans="1:3" ht="12.75">
      <c r="A141" s="2">
        <v>128</v>
      </c>
      <c r="B141" s="3" t="s">
        <v>385</v>
      </c>
      <c r="C141" s="30"/>
    </row>
    <row r="142" spans="1:3" ht="12.75">
      <c r="A142" s="2">
        <v>129</v>
      </c>
      <c r="B142" s="3" t="s">
        <v>386</v>
      </c>
      <c r="C142" s="30"/>
    </row>
    <row r="143" spans="1:3" ht="12.75">
      <c r="A143" s="2">
        <v>130</v>
      </c>
      <c r="B143" s="3" t="s">
        <v>387</v>
      </c>
      <c r="C143" s="30"/>
    </row>
    <row r="144" spans="1:3" ht="12.75">
      <c r="A144" s="2">
        <v>131</v>
      </c>
      <c r="B144" s="3" t="s">
        <v>388</v>
      </c>
      <c r="C144" s="30"/>
    </row>
    <row r="145" spans="1:3" ht="12.75">
      <c r="A145" s="2">
        <v>132</v>
      </c>
      <c r="B145" s="3" t="s">
        <v>389</v>
      </c>
      <c r="C145" s="30"/>
    </row>
    <row r="146" spans="1:3" ht="12.75">
      <c r="A146" s="2">
        <v>133</v>
      </c>
      <c r="B146" s="3" t="s">
        <v>450</v>
      </c>
      <c r="C146" s="30"/>
    </row>
    <row r="147" spans="1:3" ht="12.75">
      <c r="A147" s="2">
        <v>134</v>
      </c>
      <c r="B147" s="3" t="s">
        <v>390</v>
      </c>
      <c r="C147" s="30"/>
    </row>
    <row r="148" spans="1:3" ht="12.75">
      <c r="A148" s="2">
        <v>135</v>
      </c>
      <c r="B148" s="3" t="s">
        <v>391</v>
      </c>
      <c r="C148" s="30"/>
    </row>
    <row r="149" spans="1:3" ht="12.75">
      <c r="A149" s="2">
        <v>136</v>
      </c>
      <c r="B149" s="3" t="s">
        <v>392</v>
      </c>
      <c r="C149" s="30"/>
    </row>
    <row r="150" spans="1:3" ht="12.75">
      <c r="A150" s="2">
        <v>137</v>
      </c>
      <c r="B150" s="3" t="s">
        <v>393</v>
      </c>
      <c r="C150" s="30"/>
    </row>
    <row r="151" spans="1:3" ht="12.75">
      <c r="A151" s="2">
        <v>138</v>
      </c>
      <c r="B151" s="3" t="s">
        <v>394</v>
      </c>
      <c r="C151" s="30"/>
    </row>
    <row r="152" spans="1:3" ht="12.75">
      <c r="A152" s="2">
        <v>139</v>
      </c>
      <c r="B152" s="3" t="s">
        <v>395</v>
      </c>
      <c r="C152" s="30"/>
    </row>
    <row r="153" spans="1:3" ht="12.75">
      <c r="A153" s="2">
        <v>140</v>
      </c>
      <c r="B153" s="3" t="s">
        <v>396</v>
      </c>
      <c r="C153" s="30"/>
    </row>
    <row r="154" spans="1:3" ht="12.75">
      <c r="A154" s="2">
        <v>141</v>
      </c>
      <c r="B154" s="3" t="s">
        <v>397</v>
      </c>
      <c r="C154" s="30"/>
    </row>
    <row r="155" spans="1:3" ht="12.75">
      <c r="A155" s="2">
        <v>142</v>
      </c>
      <c r="B155" s="3" t="s">
        <v>398</v>
      </c>
      <c r="C155" s="30"/>
    </row>
    <row r="156" spans="1:3" ht="12.75">
      <c r="A156" s="2">
        <v>143</v>
      </c>
      <c r="B156" s="3" t="s">
        <v>399</v>
      </c>
      <c r="C156" s="30"/>
    </row>
    <row r="157" spans="1:3" ht="12.75">
      <c r="A157" s="2">
        <v>144</v>
      </c>
      <c r="B157" s="3" t="s">
        <v>400</v>
      </c>
      <c r="C157" s="30"/>
    </row>
    <row r="158" spans="1:3" ht="12.75">
      <c r="A158" s="2">
        <v>145</v>
      </c>
      <c r="B158" s="3" t="s">
        <v>401</v>
      </c>
      <c r="C158" s="30"/>
    </row>
    <row r="159" spans="1:3" ht="12.75">
      <c r="A159" s="2">
        <v>146</v>
      </c>
      <c r="B159" s="3" t="s">
        <v>402</v>
      </c>
      <c r="C159" s="30"/>
    </row>
    <row r="160" spans="1:3" ht="12.75">
      <c r="A160" s="2">
        <v>147</v>
      </c>
      <c r="B160" s="3" t="s">
        <v>403</v>
      </c>
      <c r="C160" s="30"/>
    </row>
    <row r="161" spans="1:3" ht="12.75">
      <c r="A161" s="2">
        <v>148</v>
      </c>
      <c r="B161" s="3" t="s">
        <v>404</v>
      </c>
      <c r="C161" s="30"/>
    </row>
    <row r="162" spans="1:3" ht="12.75">
      <c r="A162" s="2">
        <v>149</v>
      </c>
      <c r="B162" s="3" t="s">
        <v>405</v>
      </c>
      <c r="C162" s="30"/>
    </row>
    <row r="163" spans="1:3" ht="12.75">
      <c r="A163" s="2">
        <v>150</v>
      </c>
      <c r="B163" s="3" t="s">
        <v>406</v>
      </c>
      <c r="C163" s="30"/>
    </row>
    <row r="164" spans="1:3" ht="12.75">
      <c r="A164" s="2">
        <v>151</v>
      </c>
      <c r="B164" s="3" t="s">
        <v>407</v>
      </c>
      <c r="C164" s="30"/>
    </row>
    <row r="165" spans="1:3" ht="12.75">
      <c r="A165" s="2">
        <v>152</v>
      </c>
      <c r="B165" s="3" t="s">
        <v>408</v>
      </c>
      <c r="C165" s="30"/>
    </row>
    <row r="166" spans="1:3" ht="12.75">
      <c r="A166" s="2">
        <v>153</v>
      </c>
      <c r="B166" s="3" t="s">
        <v>409</v>
      </c>
      <c r="C166" s="30"/>
    </row>
    <row r="167" spans="1:3" ht="12.75">
      <c r="A167" s="2">
        <v>154</v>
      </c>
      <c r="B167" s="3" t="s">
        <v>410</v>
      </c>
      <c r="C167" s="30"/>
    </row>
    <row r="168" spans="1:3" ht="12.75">
      <c r="A168" s="2">
        <v>155</v>
      </c>
      <c r="B168" s="3" t="s">
        <v>411</v>
      </c>
      <c r="C168" s="30"/>
    </row>
    <row r="169" spans="1:3" ht="12.75">
      <c r="A169" s="2">
        <v>156</v>
      </c>
      <c r="B169" s="3" t="s">
        <v>412</v>
      </c>
      <c r="C169" s="30"/>
    </row>
    <row r="170" spans="1:3" ht="12.75">
      <c r="A170" s="2">
        <v>157</v>
      </c>
      <c r="B170" s="3" t="s">
        <v>413</v>
      </c>
      <c r="C170" s="30"/>
    </row>
    <row r="171" spans="1:3" ht="12.75">
      <c r="A171" s="2">
        <v>158</v>
      </c>
      <c r="B171" s="3" t="s">
        <v>414</v>
      </c>
      <c r="C171" s="30"/>
    </row>
    <row r="172" spans="1:3" ht="12.75">
      <c r="A172" s="2">
        <v>159</v>
      </c>
      <c r="B172" s="3" t="s">
        <v>415</v>
      </c>
      <c r="C172" s="30"/>
    </row>
    <row r="173" spans="1:3" ht="12.75">
      <c r="A173" s="2">
        <v>160</v>
      </c>
      <c r="B173" s="3" t="s">
        <v>416</v>
      </c>
      <c r="C173" s="30"/>
    </row>
    <row r="174" spans="1:3" ht="12.75">
      <c r="A174" s="2">
        <v>161</v>
      </c>
      <c r="B174" s="3" t="s">
        <v>417</v>
      </c>
      <c r="C174" s="30"/>
    </row>
    <row r="175" spans="1:3" ht="12.75">
      <c r="A175" s="2">
        <v>162</v>
      </c>
      <c r="B175" s="3" t="s">
        <v>418</v>
      </c>
      <c r="C175" s="30"/>
    </row>
    <row r="176" spans="1:3" ht="12.75">
      <c r="A176" s="2">
        <v>163</v>
      </c>
      <c r="B176" s="3" t="s">
        <v>419</v>
      </c>
      <c r="C176" s="30"/>
    </row>
    <row r="177" spans="1:3" ht="12.75">
      <c r="A177" s="2">
        <v>164</v>
      </c>
      <c r="B177" s="3" t="s">
        <v>420</v>
      </c>
      <c r="C177" s="30"/>
    </row>
    <row r="178" spans="1:3" ht="12.75">
      <c r="A178" s="2">
        <v>165</v>
      </c>
      <c r="B178" s="3" t="s">
        <v>421</v>
      </c>
      <c r="C178" s="30"/>
    </row>
    <row r="179" spans="1:3" ht="12.75">
      <c r="A179" s="2">
        <v>166</v>
      </c>
      <c r="B179" s="3" t="s">
        <v>422</v>
      </c>
      <c r="C179" s="30"/>
    </row>
    <row r="180" spans="1:3" ht="12.75">
      <c r="A180" s="2">
        <v>167</v>
      </c>
      <c r="B180" s="3" t="s">
        <v>423</v>
      </c>
      <c r="C180" s="30"/>
    </row>
    <row r="181" spans="1:3" ht="12.75">
      <c r="A181" s="2">
        <v>168</v>
      </c>
      <c r="B181" s="3" t="s">
        <v>424</v>
      </c>
      <c r="C181" s="30"/>
    </row>
    <row r="182" spans="1:3" ht="12.75">
      <c r="A182" s="2">
        <v>169</v>
      </c>
      <c r="B182" s="3" t="s">
        <v>425</v>
      </c>
      <c r="C182" s="30"/>
    </row>
    <row r="183" spans="1:3" ht="12.75">
      <c r="A183" s="2">
        <v>170</v>
      </c>
      <c r="B183" s="3" t="s">
        <v>426</v>
      </c>
      <c r="C183" s="30"/>
    </row>
    <row r="184" spans="1:3" ht="12.75">
      <c r="A184" s="2">
        <v>171</v>
      </c>
      <c r="B184" s="3" t="s">
        <v>427</v>
      </c>
      <c r="C184" s="30"/>
    </row>
    <row r="185" spans="1:3" ht="12.75">
      <c r="A185" s="2">
        <v>172</v>
      </c>
      <c r="B185" s="3" t="s">
        <v>428</v>
      </c>
      <c r="C185" s="30"/>
    </row>
    <row r="186" spans="1:3" ht="12.75">
      <c r="A186" s="2">
        <v>173</v>
      </c>
      <c r="B186" s="3" t="s">
        <v>429</v>
      </c>
      <c r="C186" s="30"/>
    </row>
    <row r="187" spans="1:3" ht="12.75">
      <c r="A187" s="2">
        <v>174</v>
      </c>
      <c r="B187" s="3" t="s">
        <v>430</v>
      </c>
      <c r="C187" s="30"/>
    </row>
    <row r="188" spans="1:3" ht="12.75">
      <c r="A188" s="2">
        <v>175</v>
      </c>
      <c r="B188" s="3" t="s">
        <v>431</v>
      </c>
      <c r="C188" s="30"/>
    </row>
    <row r="189" spans="1:3" ht="12.75">
      <c r="A189" s="2">
        <v>176</v>
      </c>
      <c r="B189" s="3" t="s">
        <v>432</v>
      </c>
      <c r="C189" s="30"/>
    </row>
    <row r="190" spans="1:3" ht="12.75">
      <c r="A190" s="2">
        <v>177</v>
      </c>
      <c r="B190" s="3" t="s">
        <v>433</v>
      </c>
      <c r="C190" s="30"/>
    </row>
    <row r="191" spans="1:3" ht="12.75">
      <c r="A191" s="2">
        <v>178</v>
      </c>
      <c r="B191" s="3" t="s">
        <v>434</v>
      </c>
      <c r="C191" s="30"/>
    </row>
    <row r="192" spans="1:3" ht="12.75">
      <c r="A192" s="2">
        <v>179</v>
      </c>
      <c r="B192" s="3" t="s">
        <v>435</v>
      </c>
      <c r="C192" s="30"/>
    </row>
    <row r="193" spans="1:3" ht="12.75">
      <c r="A193" s="2">
        <v>180</v>
      </c>
      <c r="B193" s="3" t="s">
        <v>436</v>
      </c>
      <c r="C193" s="30"/>
    </row>
    <row r="194" spans="1:3" ht="12.75">
      <c r="A194" s="2">
        <v>181</v>
      </c>
      <c r="B194" s="3" t="s">
        <v>437</v>
      </c>
      <c r="C194" s="30"/>
    </row>
    <row r="195" spans="1:3" ht="12.75">
      <c r="A195" s="2">
        <v>182</v>
      </c>
      <c r="B195" s="3" t="s">
        <v>438</v>
      </c>
      <c r="C195" s="30"/>
    </row>
    <row r="196" spans="1:3" ht="12.75">
      <c r="A196" s="2">
        <v>183</v>
      </c>
      <c r="B196" s="3" t="s">
        <v>439</v>
      </c>
      <c r="C196" s="30"/>
    </row>
    <row r="197" spans="1:3" ht="12.75">
      <c r="A197" s="2">
        <v>184</v>
      </c>
      <c r="B197" s="3" t="s">
        <v>440</v>
      </c>
      <c r="C197" s="30"/>
    </row>
    <row r="198" spans="1:3" ht="12.75">
      <c r="A198" s="2">
        <v>185</v>
      </c>
      <c r="B198" s="3" t="s">
        <v>441</v>
      </c>
      <c r="C198" s="30"/>
    </row>
    <row r="199" spans="2:3" ht="12.75">
      <c r="B199" s="3"/>
      <c r="C199" s="30"/>
    </row>
    <row r="200" spans="2:3" ht="12.75">
      <c r="B200" s="3"/>
      <c r="C200" s="30"/>
    </row>
    <row r="201" spans="2:3" ht="12.75">
      <c r="B201" s="3"/>
      <c r="C201" s="30"/>
    </row>
    <row r="202" spans="2:3" ht="12.75">
      <c r="B202" s="3"/>
      <c r="C202" s="30"/>
    </row>
    <row r="203" spans="2:3" ht="12.75">
      <c r="B203" s="3"/>
      <c r="C203" s="30"/>
    </row>
    <row r="204" spans="2:3" ht="12.75">
      <c r="B204" s="3"/>
      <c r="C204" s="30"/>
    </row>
    <row r="205" spans="2:3" ht="12.75">
      <c r="B205" s="3"/>
      <c r="C205" s="30"/>
    </row>
    <row r="206" spans="2:3" ht="12.75">
      <c r="B206" s="3"/>
      <c r="C206" s="30"/>
    </row>
    <row r="207" spans="2:3" ht="12.75">
      <c r="B207" s="3"/>
      <c r="C207" s="30"/>
    </row>
    <row r="208" spans="2:3" ht="12.75">
      <c r="B208" s="3"/>
      <c r="C208" s="30"/>
    </row>
    <row r="209" spans="2:3" ht="12.75">
      <c r="B209" s="3"/>
      <c r="C209" s="30"/>
    </row>
    <row r="210" spans="2:3" ht="12.75">
      <c r="B210" s="3"/>
      <c r="C210" s="30"/>
    </row>
    <row r="211" spans="2:3" ht="12.75">
      <c r="B211" s="3"/>
      <c r="C211" s="30"/>
    </row>
    <row r="212" spans="2:3" ht="12.75">
      <c r="B212" s="3"/>
      <c r="C212" s="30"/>
    </row>
    <row r="213" spans="2:3" ht="12.75">
      <c r="B213" s="3"/>
      <c r="C213" s="30"/>
    </row>
    <row r="214" spans="2:3" ht="12.75">
      <c r="B214" s="3"/>
      <c r="C214" s="30"/>
    </row>
    <row r="215" spans="2:3" ht="12.75">
      <c r="B215" s="3"/>
      <c r="C215" s="30"/>
    </row>
    <row r="216" spans="2:3" ht="12.75">
      <c r="B216" s="3"/>
      <c r="C216" s="30"/>
    </row>
    <row r="217" spans="2:3" ht="12.75">
      <c r="B217" s="3"/>
      <c r="C217" s="30"/>
    </row>
    <row r="218" spans="2:3" ht="12.75">
      <c r="B218" s="3"/>
      <c r="C218" s="30"/>
    </row>
    <row r="219" spans="2:3" ht="12.75">
      <c r="B219" s="3"/>
      <c r="C219" s="30"/>
    </row>
    <row r="220" spans="2:3" ht="12.75">
      <c r="B220" s="3"/>
      <c r="C220" s="30"/>
    </row>
    <row r="221" spans="2:3" ht="12.75">
      <c r="B221" s="3"/>
      <c r="C221" s="30"/>
    </row>
    <row r="222" spans="2:3" ht="12.75">
      <c r="B222" s="3"/>
      <c r="C222" s="30"/>
    </row>
    <row r="223" spans="2:3" ht="12.75">
      <c r="B223" s="3"/>
      <c r="C223" s="30"/>
    </row>
    <row r="224" spans="2:3" ht="12.75">
      <c r="B224" s="3"/>
      <c r="C224" s="30"/>
    </row>
    <row r="225" spans="2:3" ht="12.75">
      <c r="B225" s="3"/>
      <c r="C225" s="30"/>
    </row>
    <row r="226" spans="2:3" ht="12.75">
      <c r="B226" s="3"/>
      <c r="C226" s="30"/>
    </row>
    <row r="227" spans="2:3" ht="12.75">
      <c r="B227" s="3"/>
      <c r="C227" s="30"/>
    </row>
    <row r="228" spans="2:3" ht="12.75">
      <c r="B228" s="3"/>
      <c r="C228" s="30"/>
    </row>
    <row r="229" spans="2:3" ht="12.75">
      <c r="B229" s="3"/>
      <c r="C229" s="30"/>
    </row>
    <row r="230" spans="2:3" ht="12.75">
      <c r="B230" s="3"/>
      <c r="C230" s="30"/>
    </row>
    <row r="231" spans="2:3" ht="12.75">
      <c r="B231" s="3"/>
      <c r="C231" s="30"/>
    </row>
    <row r="232" spans="2:3" ht="12.75">
      <c r="B232" s="3"/>
      <c r="C232" s="30"/>
    </row>
    <row r="233" spans="2:3" ht="12.75">
      <c r="B233" s="3"/>
      <c r="C233" s="30"/>
    </row>
    <row r="234" spans="2:3" ht="12.75">
      <c r="B234" s="3"/>
      <c r="C234" s="30"/>
    </row>
    <row r="235" spans="2:3" ht="12.75">
      <c r="B235" s="3"/>
      <c r="C235" s="30"/>
    </row>
    <row r="236" spans="2:3" ht="12.75">
      <c r="B236" s="3"/>
      <c r="C236" s="30"/>
    </row>
    <row r="237" spans="2:3" ht="12.75">
      <c r="B237" s="3"/>
      <c r="C237" s="30"/>
    </row>
    <row r="238" spans="2:3" ht="12.75">
      <c r="B238" s="3"/>
      <c r="C238" s="30"/>
    </row>
    <row r="239" spans="2:3" ht="12.75">
      <c r="B239" s="3"/>
      <c r="C239" s="30"/>
    </row>
    <row r="240" spans="2:3" ht="12.75">
      <c r="B240" s="3"/>
      <c r="C240" s="30"/>
    </row>
    <row r="241" spans="2:3" ht="12.75">
      <c r="B241" s="3"/>
      <c r="C241" s="30"/>
    </row>
    <row r="242" spans="2:3" ht="12.75">
      <c r="B242" s="3"/>
      <c r="C242" s="30"/>
    </row>
    <row r="243" spans="2:3" ht="12.75">
      <c r="B243" s="3"/>
      <c r="C243" s="30"/>
    </row>
    <row r="244" spans="2:3" ht="12.75">
      <c r="B244" s="3"/>
      <c r="C244" s="30"/>
    </row>
    <row r="245" spans="2:3" ht="12.75">
      <c r="B245" s="3"/>
      <c r="C245" s="30"/>
    </row>
    <row r="246" spans="2:3" ht="12.75">
      <c r="B246" s="3"/>
      <c r="C246" s="30"/>
    </row>
    <row r="247" spans="2:3" ht="12.75">
      <c r="B247" s="3"/>
      <c r="C247" s="30"/>
    </row>
    <row r="248" spans="2:3" ht="12.75">
      <c r="B248" s="3"/>
      <c r="C248" s="30"/>
    </row>
    <row r="249" spans="2:3" ht="12.75">
      <c r="B249" s="3"/>
      <c r="C249" s="30"/>
    </row>
    <row r="250" spans="2:3" ht="12.75">
      <c r="B250" s="3"/>
      <c r="C250" s="30"/>
    </row>
    <row r="251" spans="2:3" ht="12.75">
      <c r="B251" s="3"/>
      <c r="C251" s="30"/>
    </row>
    <row r="252" spans="2:3" ht="12.75">
      <c r="B252" s="3"/>
      <c r="C252" s="30"/>
    </row>
    <row r="253" spans="2:3" ht="12.75">
      <c r="B253" s="3"/>
      <c r="C253" s="30"/>
    </row>
    <row r="254" spans="2:3" ht="12.75">
      <c r="B254" s="3"/>
      <c r="C254" s="30"/>
    </row>
    <row r="255" spans="2:3" ht="12.75">
      <c r="B255" s="3"/>
      <c r="C255" s="30"/>
    </row>
    <row r="256" spans="2:3" ht="12.75">
      <c r="B256" s="3"/>
      <c r="C256" s="30"/>
    </row>
    <row r="257" spans="2:3" ht="12.75">
      <c r="B257" s="3"/>
      <c r="C257" s="30"/>
    </row>
    <row r="258" spans="2:3" ht="12.75">
      <c r="B258" s="3"/>
      <c r="C258" s="30"/>
    </row>
    <row r="259" spans="2:3" ht="12.75">
      <c r="B259" s="3"/>
      <c r="C259" s="30"/>
    </row>
    <row r="260" spans="2:3" ht="12.75">
      <c r="B260" s="3"/>
      <c r="C260" s="30"/>
    </row>
    <row r="261" spans="2:3" ht="12.75">
      <c r="B261" s="3"/>
      <c r="C261" s="30"/>
    </row>
    <row r="262" spans="2:3" ht="12.75">
      <c r="B262" s="3"/>
      <c r="C262" s="30"/>
    </row>
    <row r="263" spans="2:3" ht="12.75">
      <c r="B263" s="3"/>
      <c r="C263" s="30"/>
    </row>
    <row r="264" spans="2:3" ht="12.75">
      <c r="B264" s="3"/>
      <c r="C264" s="30"/>
    </row>
    <row r="265" spans="2:3" ht="12.75">
      <c r="B265" s="3"/>
      <c r="C265" s="30"/>
    </row>
    <row r="266" spans="2:3" ht="12.75">
      <c r="B266" s="3"/>
      <c r="C266" s="30"/>
    </row>
    <row r="267" spans="2:3" ht="12.75">
      <c r="B267" s="3"/>
      <c r="C267" s="30"/>
    </row>
    <row r="268" spans="2:3" ht="12.75">
      <c r="B268" s="3"/>
      <c r="C268" s="30"/>
    </row>
    <row r="269" spans="2:3" ht="12.75">
      <c r="B269" s="3"/>
      <c r="C269" s="30"/>
    </row>
    <row r="270" spans="2:3" ht="12.75">
      <c r="B270" s="3"/>
      <c r="C270" s="30"/>
    </row>
    <row r="271" spans="2:3" ht="12.75">
      <c r="B271" s="3"/>
      <c r="C271" s="30"/>
    </row>
    <row r="272" spans="2:3" ht="12.75">
      <c r="B272" s="3"/>
      <c r="C272" s="30"/>
    </row>
    <row r="273" spans="2:3" ht="12.75">
      <c r="B273" s="3"/>
      <c r="C273" s="30"/>
    </row>
    <row r="274" spans="2:3" ht="12.75">
      <c r="B274" s="3"/>
      <c r="C274" s="30"/>
    </row>
    <row r="275" spans="2:3" ht="12.75">
      <c r="B275" s="3"/>
      <c r="C275" s="30"/>
    </row>
    <row r="276" spans="2:3" ht="12.75">
      <c r="B276" s="3"/>
      <c r="C276" s="30"/>
    </row>
    <row r="277" spans="2:3" ht="12.75">
      <c r="B277" s="3"/>
      <c r="C277" s="30"/>
    </row>
    <row r="278" spans="2:3" ht="12.75">
      <c r="B278" s="3"/>
      <c r="C278" s="30"/>
    </row>
    <row r="279" spans="2:3" ht="12.75">
      <c r="B279" s="3"/>
      <c r="C279" s="30"/>
    </row>
    <row r="280" spans="2:3" ht="12.75">
      <c r="B280" s="3"/>
      <c r="C280" s="30"/>
    </row>
    <row r="281" spans="2:3" ht="12.75">
      <c r="B281" s="3"/>
      <c r="C281" s="30"/>
    </row>
    <row r="282" spans="2:3" ht="12.75">
      <c r="B282" s="3"/>
      <c r="C282" s="30"/>
    </row>
    <row r="283" spans="2:3" ht="12.75">
      <c r="B283" s="3"/>
      <c r="C283" s="30"/>
    </row>
    <row r="284" spans="2:3" ht="12.75">
      <c r="B284" s="3"/>
      <c r="C284" s="30"/>
    </row>
    <row r="285" spans="2:3" ht="12.75">
      <c r="B285" s="3"/>
      <c r="C285" s="30"/>
    </row>
    <row r="286" spans="2:3" ht="12.75">
      <c r="B286" s="3"/>
      <c r="C286" s="30"/>
    </row>
    <row r="287" spans="2:3" ht="12.75">
      <c r="B287" s="3"/>
      <c r="C287" s="30"/>
    </row>
    <row r="288" spans="2:3" ht="12.75">
      <c r="B288" s="3"/>
      <c r="C288" s="30"/>
    </row>
    <row r="289" spans="2:3" ht="12.75">
      <c r="B289" s="3"/>
      <c r="C289" s="30"/>
    </row>
    <row r="290" spans="2:3" ht="12.75">
      <c r="B290" s="3"/>
      <c r="C290" s="30"/>
    </row>
    <row r="291" spans="2:3" ht="12.75">
      <c r="B291" s="3"/>
      <c r="C291" s="30"/>
    </row>
    <row r="292" spans="2:3" ht="12.75">
      <c r="B292" s="3"/>
      <c r="C292" s="30"/>
    </row>
    <row r="293" spans="2:3" ht="12.75">
      <c r="B293" s="3"/>
      <c r="C293" s="30"/>
    </row>
    <row r="294" spans="2:3" ht="12.75">
      <c r="B294" s="3"/>
      <c r="C294" s="30"/>
    </row>
    <row r="295" spans="2:3" ht="12.75">
      <c r="B295" s="3"/>
      <c r="C295" s="30"/>
    </row>
    <row r="296" spans="2:3" ht="12.75">
      <c r="B296" s="3"/>
      <c r="C296" s="30"/>
    </row>
    <row r="297" spans="2:3" ht="12.75">
      <c r="B297" s="3"/>
      <c r="C297" s="30"/>
    </row>
    <row r="298" spans="2:3" ht="12.75">
      <c r="B298" s="3"/>
      <c r="C298" s="30"/>
    </row>
    <row r="299" spans="2:3" ht="12.75">
      <c r="B299" s="3"/>
      <c r="C299" s="30"/>
    </row>
    <row r="300" spans="2:3" ht="12.75">
      <c r="B300" s="3"/>
      <c r="C300" s="30"/>
    </row>
    <row r="301" spans="2:3" ht="12.75">
      <c r="B301" s="3"/>
      <c r="C301" s="30"/>
    </row>
    <row r="302" spans="2:3" ht="12.75">
      <c r="B302" s="3"/>
      <c r="C302" s="30"/>
    </row>
    <row r="303" spans="2:3" ht="12.75">
      <c r="B303" s="3"/>
      <c r="C303" s="30"/>
    </row>
    <row r="304" spans="2:3" ht="12.75">
      <c r="B304" s="3"/>
      <c r="C304" s="30"/>
    </row>
    <row r="305" spans="2:3" ht="12.75">
      <c r="B305" s="3"/>
      <c r="C305" s="30"/>
    </row>
    <row r="306" spans="2:3" ht="12.75">
      <c r="B306" s="3"/>
      <c r="C306" s="30"/>
    </row>
    <row r="307" spans="2:3" ht="12.75">
      <c r="B307" s="3"/>
      <c r="C307" s="30"/>
    </row>
    <row r="308" spans="2:3" ht="12.75">
      <c r="B308" s="3"/>
      <c r="C308" s="30"/>
    </row>
    <row r="309" spans="2:3" ht="12.75">
      <c r="B309" s="3"/>
      <c r="C309" s="30"/>
    </row>
    <row r="310" spans="2:3" ht="12.75">
      <c r="B310" s="3"/>
      <c r="C310" s="30"/>
    </row>
    <row r="311" spans="2:3" ht="12.75">
      <c r="B311" s="3"/>
      <c r="C311" s="30"/>
    </row>
    <row r="312" spans="2:3" ht="12.75">
      <c r="B312" s="3"/>
      <c r="C312" s="30"/>
    </row>
    <row r="313" spans="2:3" ht="12.75">
      <c r="B313" s="3"/>
      <c r="C313" s="30"/>
    </row>
    <row r="314" spans="2:3" ht="12.75">
      <c r="B314" s="3"/>
      <c r="C314" s="30"/>
    </row>
    <row r="315" spans="2:3" ht="12.75">
      <c r="B315" s="3"/>
      <c r="C315" s="30"/>
    </row>
    <row r="316" spans="2:3" ht="12.75">
      <c r="B316" s="3"/>
      <c r="C316" s="30"/>
    </row>
    <row r="317" spans="2:3" ht="12.75">
      <c r="B317" s="3"/>
      <c r="C317" s="30"/>
    </row>
    <row r="318" spans="2:3" ht="12.75">
      <c r="B318" s="3"/>
      <c r="C318" s="30"/>
    </row>
    <row r="319" spans="2:3" ht="12.75">
      <c r="B319" s="3"/>
      <c r="C319" s="30"/>
    </row>
    <row r="320" spans="2:3" ht="12.75">
      <c r="B320" s="3"/>
      <c r="C320" s="30"/>
    </row>
    <row r="321" spans="2:3" ht="12.75">
      <c r="B321" s="3"/>
      <c r="C321" s="30"/>
    </row>
    <row r="322" spans="2:3" ht="12.75">
      <c r="B322" s="3"/>
      <c r="C322" s="30"/>
    </row>
    <row r="323" spans="2:3" ht="12.75">
      <c r="B323" s="3"/>
      <c r="C323" s="30"/>
    </row>
    <row r="324" spans="2:3" ht="12.75">
      <c r="B324" s="3"/>
      <c r="C324" s="30"/>
    </row>
    <row r="325" spans="2:3" ht="12.75">
      <c r="B325" s="3"/>
      <c r="C325" s="30"/>
    </row>
    <row r="326" spans="2:3" ht="12.75">
      <c r="B326" s="3"/>
      <c r="C326" s="30"/>
    </row>
    <row r="327" spans="2:3" ht="12.75">
      <c r="B327" s="3"/>
      <c r="C327" s="30"/>
    </row>
    <row r="328" spans="2:3" ht="12.75">
      <c r="B328" s="3"/>
      <c r="C328" s="30"/>
    </row>
    <row r="329" spans="2:3" ht="12.75">
      <c r="B329" s="3"/>
      <c r="C329" s="30"/>
    </row>
    <row r="330" spans="2:3" ht="12.75">
      <c r="B330" s="3"/>
      <c r="C330" s="30"/>
    </row>
    <row r="331" spans="2:3" ht="12.75">
      <c r="B331" s="3"/>
      <c r="C331" s="30"/>
    </row>
    <row r="332" spans="2:3" ht="12.75">
      <c r="B332" s="3"/>
      <c r="C332" s="30"/>
    </row>
    <row r="333" spans="2:3" ht="12.75">
      <c r="B333" s="3"/>
      <c r="C333" s="30"/>
    </row>
    <row r="334" spans="2:3" ht="12.75">
      <c r="B334" s="3"/>
      <c r="C334" s="30"/>
    </row>
    <row r="335" spans="2:3" ht="12.75">
      <c r="B335" s="3"/>
      <c r="C335" s="30"/>
    </row>
    <row r="336" spans="2:3" ht="12.75">
      <c r="B336" s="3"/>
      <c r="C336" s="30"/>
    </row>
    <row r="337" spans="2:3" ht="12.75">
      <c r="B337" s="3"/>
      <c r="C337" s="30"/>
    </row>
    <row r="338" spans="2:3" ht="12.75">
      <c r="B338" s="3"/>
      <c r="C338" s="30"/>
    </row>
    <row r="339" spans="2:3" ht="12.75">
      <c r="B339" s="3"/>
      <c r="C339" s="30"/>
    </row>
    <row r="340" spans="2:3" ht="12.75">
      <c r="B340" s="3"/>
      <c r="C340" s="30"/>
    </row>
    <row r="341" spans="2:3" ht="12.75">
      <c r="B341" s="3"/>
      <c r="C341" s="30"/>
    </row>
    <row r="342" spans="2:3" ht="12.75">
      <c r="B342" s="3"/>
      <c r="C342" s="30"/>
    </row>
    <row r="343" spans="2:3" ht="12.75">
      <c r="B343" s="3"/>
      <c r="C343" s="30"/>
    </row>
    <row r="344" spans="2:3" ht="12.75">
      <c r="B344" s="3"/>
      <c r="C344" s="30"/>
    </row>
    <row r="345" spans="2:3" ht="12.75">
      <c r="B345" s="3"/>
      <c r="C345" s="30"/>
    </row>
    <row r="346" spans="2:3" ht="12.75">
      <c r="B346" s="3"/>
      <c r="C346" s="30"/>
    </row>
    <row r="347" spans="2:3" ht="12.75">
      <c r="B347" s="3"/>
      <c r="C347" s="30"/>
    </row>
    <row r="348" spans="2:3" ht="12.75">
      <c r="B348" s="3"/>
      <c r="C348" s="30"/>
    </row>
    <row r="349" spans="2:3" ht="12.75">
      <c r="B349" s="3"/>
      <c r="C349" s="30"/>
    </row>
    <row r="350" spans="2:3" ht="12.75">
      <c r="B350" s="3"/>
      <c r="C350" s="30"/>
    </row>
    <row r="351" spans="2:3" ht="12.75">
      <c r="B351" s="3"/>
      <c r="C351" s="30"/>
    </row>
    <row r="352" spans="2:3" ht="12.75">
      <c r="B352" s="3"/>
      <c r="C352" s="30"/>
    </row>
    <row r="353" spans="2:3" ht="12.75">
      <c r="B353" s="3"/>
      <c r="C353" s="30"/>
    </row>
    <row r="354" spans="2:3" ht="12.75">
      <c r="B354" s="3"/>
      <c r="C354" s="30"/>
    </row>
    <row r="355" spans="2:3" ht="12.75">
      <c r="B355" s="3"/>
      <c r="C355" s="30"/>
    </row>
    <row r="356" spans="2:3" ht="12.75">
      <c r="B356" s="3"/>
      <c r="C356" s="30"/>
    </row>
    <row r="357" spans="2:3" ht="12.75">
      <c r="B357" s="3"/>
      <c r="C357" s="30"/>
    </row>
    <row r="358" spans="2:3" ht="12.75">
      <c r="B358" s="3"/>
      <c r="C358" s="30"/>
    </row>
    <row r="359" spans="2:3" ht="12.75">
      <c r="B359" s="3"/>
      <c r="C359" s="30"/>
    </row>
    <row r="360" spans="2:3" ht="12.75">
      <c r="B360" s="3"/>
      <c r="C360" s="30"/>
    </row>
    <row r="361" spans="2:3" ht="12.75">
      <c r="B361" s="3"/>
      <c r="C361" s="30"/>
    </row>
    <row r="362" spans="2:3" ht="12.75">
      <c r="B362" s="3"/>
      <c r="C362" s="30"/>
    </row>
    <row r="363" spans="2:3" ht="12.75">
      <c r="B363" s="3"/>
      <c r="C363" s="30"/>
    </row>
    <row r="364" spans="2:3" ht="12.75">
      <c r="B364" s="3"/>
      <c r="C364" s="30"/>
    </row>
    <row r="365" spans="2:3" ht="12.75">
      <c r="B365" s="3"/>
      <c r="C365" s="30"/>
    </row>
    <row r="366" spans="2:3" ht="12.75">
      <c r="B366" s="3"/>
      <c r="C366" s="30"/>
    </row>
    <row r="367" spans="2:3" ht="12.75">
      <c r="B367" s="3"/>
      <c r="C367" s="30"/>
    </row>
    <row r="368" spans="2:3" ht="12.75">
      <c r="B368" s="3"/>
      <c r="C368" s="30"/>
    </row>
    <row r="369" spans="2:3" ht="12.75">
      <c r="B369" s="3"/>
      <c r="C369" s="30"/>
    </row>
    <row r="370" spans="2:3" ht="12.75">
      <c r="B370" s="3"/>
      <c r="C370" s="30"/>
    </row>
    <row r="371" spans="2:3" ht="12.75">
      <c r="B371" s="3"/>
      <c r="C371" s="30"/>
    </row>
    <row r="372" spans="2:3" ht="12.75">
      <c r="B372" s="3"/>
      <c r="C372" s="30"/>
    </row>
    <row r="373" spans="2:3" ht="12.75">
      <c r="B373" s="3"/>
      <c r="C373" s="30"/>
    </row>
    <row r="374" spans="2:3" ht="12.75">
      <c r="B374" s="3"/>
      <c r="C374" s="30"/>
    </row>
    <row r="375" spans="2:3" ht="12.75">
      <c r="B375" s="3"/>
      <c r="C375" s="30"/>
    </row>
    <row r="376" spans="2:3" ht="12.75">
      <c r="B376" s="3"/>
      <c r="C376" s="30"/>
    </row>
    <row r="377" spans="2:3" ht="12.75">
      <c r="B377" s="3"/>
      <c r="C377" s="30"/>
    </row>
    <row r="378" spans="2:3" ht="12.75">
      <c r="B378" s="3"/>
      <c r="C378" s="30"/>
    </row>
    <row r="379" spans="2:3" ht="12.75">
      <c r="B379" s="3"/>
      <c r="C379" s="30"/>
    </row>
    <row r="380" spans="2:3" ht="12.75">
      <c r="B380" s="3"/>
      <c r="C380" s="30"/>
    </row>
    <row r="381" spans="2:3" ht="12.75">
      <c r="B381" s="3"/>
      <c r="C381" s="30"/>
    </row>
    <row r="382" spans="2:3" ht="12.75">
      <c r="B382" s="3"/>
      <c r="C382" s="30"/>
    </row>
    <row r="383" spans="2:3" ht="12.75">
      <c r="B383" s="3"/>
      <c r="C383" s="30"/>
    </row>
    <row r="384" spans="2:3" ht="12.75">
      <c r="B384" s="3"/>
      <c r="C384" s="30"/>
    </row>
    <row r="385" spans="2:3" ht="12.75">
      <c r="B385" s="3"/>
      <c r="C385" s="30"/>
    </row>
    <row r="386" spans="2:3" ht="12.75">
      <c r="B386" s="3"/>
      <c r="C386" s="30"/>
    </row>
    <row r="387" spans="2:3" ht="12.75">
      <c r="B387" s="3"/>
      <c r="C387" s="30"/>
    </row>
    <row r="388" spans="1:3" ht="12.75" hidden="1">
      <c r="A388" s="2">
        <v>1</v>
      </c>
      <c r="B388" s="3"/>
      <c r="C388" s="30"/>
    </row>
    <row r="389" spans="2:3" ht="12.75">
      <c r="B389" s="3"/>
      <c r="C389" s="30"/>
    </row>
    <row r="390" spans="2:3" ht="12.75">
      <c r="B390" s="3"/>
      <c r="C390" s="30"/>
    </row>
    <row r="391" spans="2:3" ht="12.75">
      <c r="B391" s="3"/>
      <c r="C391" s="30"/>
    </row>
    <row r="392" spans="2:3" ht="12.75">
      <c r="B392" s="3"/>
      <c r="C392" s="30"/>
    </row>
    <row r="393" spans="2:3" ht="12.75">
      <c r="B393" s="3"/>
      <c r="C393" s="30"/>
    </row>
    <row r="394" spans="2:3" ht="12.75">
      <c r="B394" s="3"/>
      <c r="C394" s="30"/>
    </row>
    <row r="395" spans="2:3" ht="12.75">
      <c r="B395" s="3"/>
      <c r="C395" s="30"/>
    </row>
    <row r="396" spans="2:3" ht="12.75">
      <c r="B396" s="3"/>
      <c r="C396" s="30"/>
    </row>
    <row r="397" spans="2:3" ht="12.75">
      <c r="B397" s="3"/>
      <c r="C397" s="30"/>
    </row>
    <row r="398" spans="2:3" ht="12.75">
      <c r="B398" s="3"/>
      <c r="C398" s="30"/>
    </row>
    <row r="399" spans="2:3" ht="12.75">
      <c r="B399" s="3"/>
      <c r="C399" s="30"/>
    </row>
    <row r="400" spans="2:3" ht="12.75">
      <c r="B400" s="3"/>
      <c r="C400" s="30"/>
    </row>
    <row r="401" spans="2:3" ht="12.75">
      <c r="B401" s="3"/>
      <c r="C401" s="30"/>
    </row>
    <row r="402" spans="2:3" ht="12.75">
      <c r="B402" s="3"/>
      <c r="C402" s="30"/>
    </row>
    <row r="403" spans="2:3" ht="12.75">
      <c r="B403" s="3"/>
      <c r="C403" s="30"/>
    </row>
    <row r="404" spans="2:3" ht="12.75">
      <c r="B404" s="3"/>
      <c r="C404" s="30"/>
    </row>
    <row r="405" spans="2:3" ht="12.75">
      <c r="B405" s="3"/>
      <c r="C405" s="30"/>
    </row>
    <row r="406" spans="2:3" ht="12.75">
      <c r="B406" s="3"/>
      <c r="C406" s="30"/>
    </row>
    <row r="407" spans="2:3" ht="12.75">
      <c r="B407" s="3"/>
      <c r="C407" s="30"/>
    </row>
    <row r="408" spans="2:3" ht="12.75">
      <c r="B408" s="3"/>
      <c r="C408" s="30"/>
    </row>
    <row r="409" spans="2:3" ht="12.75">
      <c r="B409" s="3"/>
      <c r="C409" s="30"/>
    </row>
    <row r="410" spans="2:3" ht="12.75">
      <c r="B410" s="3"/>
      <c r="C410" s="30"/>
    </row>
    <row r="411" spans="2:3" ht="12.75">
      <c r="B411" s="3"/>
      <c r="C411" s="30"/>
    </row>
    <row r="412" spans="2:3" ht="12.75">
      <c r="B412" s="3"/>
      <c r="C412" s="30"/>
    </row>
    <row r="413" spans="2:3" ht="12.75">
      <c r="B413" s="3"/>
      <c r="C413" s="30"/>
    </row>
    <row r="414" spans="2:3" ht="12.75">
      <c r="B414" s="3"/>
      <c r="C414" s="30"/>
    </row>
    <row r="415" spans="2:3" ht="12.75">
      <c r="B415" s="3"/>
      <c r="C415" s="30"/>
    </row>
    <row r="416" spans="2:3" ht="12.75">
      <c r="B416" s="3"/>
      <c r="C416" s="30"/>
    </row>
    <row r="417" spans="2:3" ht="12.75">
      <c r="B417" s="3"/>
      <c r="C417" s="30"/>
    </row>
    <row r="418" spans="2:3" ht="12.75">
      <c r="B418" s="3"/>
      <c r="C418" s="30"/>
    </row>
    <row r="419" spans="2:3" ht="12.75">
      <c r="B419" s="3"/>
      <c r="C419" s="30"/>
    </row>
    <row r="420" spans="2:3" ht="12.75">
      <c r="B420" s="3"/>
      <c r="C420" s="30"/>
    </row>
    <row r="421" spans="2:3" ht="12.75">
      <c r="B421" s="3"/>
      <c r="C421" s="30"/>
    </row>
    <row r="422" spans="2:3" ht="12.75">
      <c r="B422" s="3"/>
      <c r="C422" s="30"/>
    </row>
    <row r="423" spans="2:3" ht="12.75">
      <c r="B423" s="3"/>
      <c r="C423" s="30"/>
    </row>
    <row r="424" spans="2:3" ht="12.75">
      <c r="B424" s="3"/>
      <c r="C424" s="30"/>
    </row>
    <row r="425" spans="2:3" ht="12.75">
      <c r="B425" s="3"/>
      <c r="C425" s="30"/>
    </row>
    <row r="426" spans="2:3" ht="12.75">
      <c r="B426" s="3"/>
      <c r="C426" s="30"/>
    </row>
    <row r="427" spans="2:3" ht="12.75">
      <c r="B427" s="3"/>
      <c r="C427" s="30"/>
    </row>
    <row r="428" spans="2:3" ht="12.75">
      <c r="B428" s="3"/>
      <c r="C428" s="30"/>
    </row>
    <row r="429" spans="2:3" ht="12.75">
      <c r="B429" s="3"/>
      <c r="C429" s="30"/>
    </row>
    <row r="430" spans="2:3" ht="12.75">
      <c r="B430" s="3"/>
      <c r="C430" s="30"/>
    </row>
    <row r="431" spans="2:3" ht="12.75">
      <c r="B431" s="3"/>
      <c r="C431" s="30"/>
    </row>
    <row r="432" spans="2:3" ht="12.75">
      <c r="B432" s="3"/>
      <c r="C432" s="30"/>
    </row>
    <row r="433" spans="2:3" ht="12.75">
      <c r="B433" s="3"/>
      <c r="C433" s="30"/>
    </row>
    <row r="434" spans="2:3" ht="12.75">
      <c r="B434" s="3"/>
      <c r="C434" s="30"/>
    </row>
    <row r="435" spans="2:3" ht="12.75">
      <c r="B435" s="3"/>
      <c r="C435" s="30"/>
    </row>
    <row r="436" spans="2:3" ht="12.75">
      <c r="B436" s="3"/>
      <c r="C436" s="30"/>
    </row>
    <row r="437" spans="2:3" ht="12.75">
      <c r="B437" s="3"/>
      <c r="C437" s="30"/>
    </row>
    <row r="438" spans="2:3" ht="12.75">
      <c r="B438" s="3"/>
      <c r="C438" s="30"/>
    </row>
    <row r="439" spans="2:3" ht="12.75">
      <c r="B439" s="3"/>
      <c r="C439" s="30"/>
    </row>
    <row r="440" spans="2:3" ht="12.75">
      <c r="B440" s="3"/>
      <c r="C440" s="30"/>
    </row>
    <row r="441" spans="2:3" ht="12.75">
      <c r="B441" s="3"/>
      <c r="C441" s="30"/>
    </row>
    <row r="442" spans="2:3" ht="12.75">
      <c r="B442" s="3"/>
      <c r="C442" s="30"/>
    </row>
    <row r="443" spans="2:3" ht="12.75">
      <c r="B443" s="3"/>
      <c r="C443" s="30"/>
    </row>
    <row r="444" spans="2:3" ht="12.75">
      <c r="B444" s="3"/>
      <c r="C444" s="30"/>
    </row>
    <row r="445" spans="2:3" ht="12.75">
      <c r="B445" s="3"/>
      <c r="C445" s="30"/>
    </row>
    <row r="446" spans="2:3" ht="12.75">
      <c r="B446" s="3"/>
      <c r="C446" s="30"/>
    </row>
    <row r="447" spans="2:3" ht="12.75">
      <c r="B447" s="3"/>
      <c r="C447" s="30"/>
    </row>
    <row r="448" spans="2:3" ht="12.75">
      <c r="B448" s="3"/>
      <c r="C448" s="30"/>
    </row>
    <row r="449" spans="2:3" ht="12.75">
      <c r="B449" s="3"/>
      <c r="C449" s="30"/>
    </row>
    <row r="450" spans="2:3" ht="12.75">
      <c r="B450" s="3"/>
      <c r="C450" s="30"/>
    </row>
    <row r="451" spans="2:3" ht="12.75">
      <c r="B451" s="3"/>
      <c r="C451" s="30"/>
    </row>
    <row r="452" spans="2:3" ht="12.75">
      <c r="B452" s="3"/>
      <c r="C452" s="30"/>
    </row>
    <row r="453" spans="2:3" ht="12.75">
      <c r="B453" s="3"/>
      <c r="C453" s="30"/>
    </row>
    <row r="454" spans="2:3" ht="12.75">
      <c r="B454" s="3"/>
      <c r="C454" s="30"/>
    </row>
    <row r="455" spans="2:3" ht="12.75">
      <c r="B455" s="3"/>
      <c r="C455" s="30"/>
    </row>
    <row r="456" spans="2:3" ht="12.75">
      <c r="B456" s="3"/>
      <c r="C456" s="30"/>
    </row>
    <row r="457" spans="2:3" ht="12.75">
      <c r="B457" s="3"/>
      <c r="C457" s="30"/>
    </row>
    <row r="458" spans="2:3" ht="12.75">
      <c r="B458" s="3"/>
      <c r="C458" s="30"/>
    </row>
    <row r="459" spans="2:3" ht="12.75">
      <c r="B459" s="3"/>
      <c r="C459" s="30"/>
    </row>
    <row r="460" spans="2:3" ht="12.75">
      <c r="B460" s="3"/>
      <c r="C460" s="30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1:A1"/>
  <sheetViews>
    <sheetView showGridLines="0" showRowColHeaders="0" tabSelected="1" zoomScalePageLayoutView="0" workbookViewId="0" topLeftCell="A2">
      <selection activeCell="A1" sqref="A1"/>
    </sheetView>
  </sheetViews>
  <sheetFormatPr defaultColWidth="9.33203125" defaultRowHeight="12.75"/>
  <sheetData/>
  <sheetProtection password="C61A" sheet="1" objects="1" scenarios="1" selectLockedCells="1"/>
  <printOptions/>
  <pageMargins left="0.787401575" right="0.787401575" top="0.984251969" bottom="0.984251969" header="0.492125985" footer="0.49212598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PPGIA</cp:lastModifiedBy>
  <cp:lastPrinted>2013-02-27T20:11:24Z</cp:lastPrinted>
  <dcterms:created xsi:type="dcterms:W3CDTF">2010-03-02T11:44:00Z</dcterms:created>
  <dcterms:modified xsi:type="dcterms:W3CDTF">2017-04-03T18:47:41Z</dcterms:modified>
  <cp:category/>
  <cp:version/>
  <cp:contentType/>
  <cp:contentStatus/>
</cp:coreProperties>
</file>